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 iterate="1" iterateDelta="1E-4"/>
</workbook>
</file>

<file path=xl/calcChain.xml><?xml version="1.0" encoding="utf-8"?>
<calcChain xmlns="http://schemas.openxmlformats.org/spreadsheetml/2006/main">
  <c r="D193" i="1" l="1"/>
  <c r="T193" i="1" s="1"/>
  <c r="D192" i="1"/>
  <c r="T192" i="1" s="1"/>
  <c r="D191" i="1"/>
  <c r="T191" i="1" s="1"/>
  <c r="D190" i="1"/>
  <c r="T190" i="1" s="1"/>
  <c r="D189" i="1"/>
  <c r="T189" i="1" s="1"/>
  <c r="D188" i="1"/>
  <c r="T188" i="1" s="1"/>
  <c r="J187" i="1"/>
  <c r="D187" i="1"/>
  <c r="T187" i="1" s="1"/>
  <c r="P186" i="1"/>
  <c r="D186" i="1"/>
  <c r="T186" i="1" s="1"/>
  <c r="D185" i="1"/>
  <c r="T185" i="1" s="1"/>
  <c r="D184" i="1"/>
  <c r="T184" i="1" s="1"/>
  <c r="J183" i="1"/>
  <c r="D183" i="1"/>
  <c r="T183" i="1" s="1"/>
  <c r="P182" i="1"/>
  <c r="D182" i="1"/>
  <c r="T182" i="1" s="1"/>
  <c r="D181" i="1"/>
  <c r="T181" i="1" s="1"/>
  <c r="D180" i="1"/>
  <c r="T180" i="1" s="1"/>
  <c r="D179" i="1"/>
  <c r="T179" i="1" s="1"/>
  <c r="D178" i="1"/>
  <c r="T178" i="1" s="1"/>
  <c r="D177" i="1"/>
  <c r="T177" i="1" s="1"/>
  <c r="D176" i="1"/>
  <c r="T176" i="1" s="1"/>
  <c r="D175" i="1"/>
  <c r="T175" i="1" s="1"/>
  <c r="D170" i="1"/>
  <c r="R170" i="1" s="1"/>
  <c r="D169" i="1"/>
  <c r="R169" i="1" s="1"/>
  <c r="D168" i="1"/>
  <c r="R168" i="1" s="1"/>
  <c r="D167" i="1"/>
  <c r="R167" i="1" s="1"/>
  <c r="D166" i="1"/>
  <c r="R166" i="1" s="1"/>
  <c r="D165" i="1"/>
  <c r="R165" i="1" s="1"/>
  <c r="D164" i="1"/>
  <c r="R164" i="1" s="1"/>
  <c r="D163" i="1"/>
  <c r="R163" i="1" s="1"/>
  <c r="D162" i="1"/>
  <c r="R162" i="1" s="1"/>
  <c r="D161" i="1"/>
  <c r="R161" i="1" s="1"/>
  <c r="D160" i="1"/>
  <c r="R160" i="1" s="1"/>
  <c r="D159" i="1"/>
  <c r="R159" i="1" s="1"/>
  <c r="D158" i="1"/>
  <c r="R158" i="1" s="1"/>
  <c r="D157" i="1"/>
  <c r="R157" i="1" s="1"/>
  <c r="D156" i="1"/>
  <c r="R156" i="1" s="1"/>
  <c r="D155" i="1"/>
  <c r="R155" i="1" s="1"/>
  <c r="D154" i="1"/>
  <c r="R154" i="1" s="1"/>
  <c r="D153" i="1"/>
  <c r="R153" i="1" s="1"/>
  <c r="D152" i="1"/>
  <c r="R152" i="1" s="1"/>
  <c r="L159" i="1" l="1"/>
  <c r="P158" i="1"/>
  <c r="L168" i="1"/>
  <c r="L155" i="1"/>
  <c r="P159" i="1"/>
  <c r="P162" i="1"/>
  <c r="L167" i="1"/>
  <c r="J175" i="1"/>
  <c r="P178" i="1"/>
  <c r="P187" i="1"/>
  <c r="H190" i="1"/>
  <c r="J191" i="1"/>
  <c r="J190" i="1"/>
  <c r="P167" i="1"/>
  <c r="P154" i="1"/>
  <c r="L156" i="1"/>
  <c r="L163" i="1"/>
  <c r="P166" i="1"/>
  <c r="P170" i="1"/>
  <c r="J179" i="1"/>
  <c r="P190" i="1"/>
  <c r="H192" i="1"/>
  <c r="P179" i="1"/>
  <c r="L160" i="1"/>
  <c r="P152" i="1"/>
  <c r="H156" i="1"/>
  <c r="P160" i="1"/>
  <c r="H164" i="1"/>
  <c r="P168" i="1"/>
  <c r="H176" i="1"/>
  <c r="P180" i="1"/>
  <c r="H184" i="1"/>
  <c r="P188" i="1"/>
  <c r="L164" i="1"/>
  <c r="J176" i="1"/>
  <c r="J184" i="1"/>
  <c r="H152" i="1"/>
  <c r="P155" i="1"/>
  <c r="P156" i="1"/>
  <c r="H160" i="1"/>
  <c r="P163" i="1"/>
  <c r="P164" i="1"/>
  <c r="H168" i="1"/>
  <c r="P175" i="1"/>
  <c r="P176" i="1"/>
  <c r="H180" i="1"/>
  <c r="P183" i="1"/>
  <c r="P184" i="1"/>
  <c r="H188" i="1"/>
  <c r="P192" i="1"/>
  <c r="L152" i="1"/>
  <c r="J180" i="1"/>
  <c r="J188" i="1"/>
  <c r="H153" i="1"/>
  <c r="T154" i="1"/>
  <c r="T162" i="1"/>
  <c r="H165" i="1"/>
  <c r="T166" i="1"/>
  <c r="H169" i="1"/>
  <c r="T170" i="1"/>
  <c r="H177" i="1"/>
  <c r="R178" i="1"/>
  <c r="H181" i="1"/>
  <c r="R182" i="1"/>
  <c r="H185" i="1"/>
  <c r="R186" i="1"/>
  <c r="H189" i="1"/>
  <c r="R190" i="1"/>
  <c r="P191" i="1"/>
  <c r="J192" i="1"/>
  <c r="H193" i="1"/>
  <c r="H161" i="1"/>
  <c r="L153" i="1"/>
  <c r="H154" i="1"/>
  <c r="H158" i="1"/>
  <c r="H162" i="1"/>
  <c r="T163" i="1"/>
  <c r="L165" i="1"/>
  <c r="H166" i="1"/>
  <c r="T167" i="1"/>
  <c r="L169" i="1"/>
  <c r="H170" i="1"/>
  <c r="R175" i="1"/>
  <c r="J177" i="1"/>
  <c r="H178" i="1"/>
  <c r="R179" i="1"/>
  <c r="J181" i="1"/>
  <c r="H182" i="1"/>
  <c r="R183" i="1"/>
  <c r="J185" i="1"/>
  <c r="H186" i="1"/>
  <c r="R187" i="1"/>
  <c r="J189" i="1"/>
  <c r="R191" i="1"/>
  <c r="J193" i="1"/>
  <c r="H157" i="1"/>
  <c r="T158" i="1"/>
  <c r="T155" i="1"/>
  <c r="L157" i="1"/>
  <c r="T159" i="1"/>
  <c r="L161" i="1"/>
  <c r="T152" i="1"/>
  <c r="P153" i="1"/>
  <c r="L154" i="1"/>
  <c r="H155" i="1"/>
  <c r="T156" i="1"/>
  <c r="P157" i="1"/>
  <c r="L158" i="1"/>
  <c r="H159" i="1"/>
  <c r="T160" i="1"/>
  <c r="P161" i="1"/>
  <c r="L162" i="1"/>
  <c r="H163" i="1"/>
  <c r="T164" i="1"/>
  <c r="P165" i="1"/>
  <c r="L166" i="1"/>
  <c r="H167" i="1"/>
  <c r="T168" i="1"/>
  <c r="P169" i="1"/>
  <c r="L170" i="1"/>
  <c r="H175" i="1"/>
  <c r="R176" i="1"/>
  <c r="P177" i="1"/>
  <c r="J178" i="1"/>
  <c r="H179" i="1"/>
  <c r="R180" i="1"/>
  <c r="P181" i="1"/>
  <c r="J182" i="1"/>
  <c r="H183" i="1"/>
  <c r="R184" i="1"/>
  <c r="P185" i="1"/>
  <c r="J186" i="1"/>
  <c r="H187" i="1"/>
  <c r="R188" i="1"/>
  <c r="P189" i="1"/>
  <c r="H191" i="1"/>
  <c r="R192" i="1"/>
  <c r="P193" i="1"/>
  <c r="T153" i="1"/>
  <c r="T157" i="1"/>
  <c r="T161" i="1"/>
  <c r="T165" i="1"/>
  <c r="T169" i="1"/>
  <c r="R177" i="1"/>
  <c r="R181" i="1"/>
  <c r="R185" i="1"/>
  <c r="R189" i="1"/>
  <c r="R193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D147" i="1"/>
  <c r="T147" i="1" s="1"/>
  <c r="D146" i="1"/>
  <c r="T146" i="1" s="1"/>
  <c r="D145" i="1"/>
  <c r="T145" i="1" s="1"/>
  <c r="D144" i="1"/>
  <c r="T144" i="1" s="1"/>
  <c r="D143" i="1"/>
  <c r="T143" i="1" s="1"/>
  <c r="D142" i="1"/>
  <c r="T142" i="1" s="1"/>
  <c r="D141" i="1"/>
  <c r="T141" i="1" s="1"/>
  <c r="D140" i="1"/>
  <c r="T140" i="1" s="1"/>
  <c r="D139" i="1"/>
  <c r="T139" i="1" s="1"/>
  <c r="D138" i="1"/>
  <c r="T138" i="1" s="1"/>
  <c r="D137" i="1"/>
  <c r="T137" i="1" s="1"/>
  <c r="D136" i="1"/>
  <c r="T136" i="1" s="1"/>
  <c r="D135" i="1"/>
  <c r="T135" i="1" s="1"/>
  <c r="D134" i="1"/>
  <c r="T134" i="1" s="1"/>
  <c r="D133" i="1"/>
  <c r="T133" i="1" s="1"/>
  <c r="D132" i="1"/>
  <c r="T132" i="1" s="1"/>
  <c r="D131" i="1"/>
  <c r="T131" i="1" s="1"/>
  <c r="D130" i="1"/>
  <c r="T130" i="1" s="1"/>
  <c r="D129" i="1"/>
  <c r="T129" i="1" s="1"/>
  <c r="D124" i="1"/>
  <c r="P124" i="1" s="1"/>
  <c r="D123" i="1"/>
  <c r="P123" i="1" s="1"/>
  <c r="D122" i="1"/>
  <c r="R122" i="1" s="1"/>
  <c r="D121" i="1"/>
  <c r="T121" i="1" s="1"/>
  <c r="D120" i="1"/>
  <c r="P120" i="1" s="1"/>
  <c r="D119" i="1"/>
  <c r="P119" i="1" s="1"/>
  <c r="D118" i="1"/>
  <c r="R118" i="1" s="1"/>
  <c r="D117" i="1"/>
  <c r="T117" i="1" s="1"/>
  <c r="D116" i="1"/>
  <c r="N116" i="1" s="1"/>
  <c r="D115" i="1"/>
  <c r="P115" i="1" s="1"/>
  <c r="D114" i="1"/>
  <c r="R114" i="1" s="1"/>
  <c r="D113" i="1"/>
  <c r="T113" i="1" s="1"/>
  <c r="D112" i="1"/>
  <c r="N112" i="1" s="1"/>
  <c r="D111" i="1"/>
  <c r="P111" i="1" s="1"/>
  <c r="D110" i="1"/>
  <c r="R110" i="1" s="1"/>
  <c r="D109" i="1"/>
  <c r="T109" i="1" s="1"/>
  <c r="D108" i="1"/>
  <c r="N108" i="1" s="1"/>
  <c r="D107" i="1"/>
  <c r="P107" i="1" s="1"/>
  <c r="D106" i="1"/>
  <c r="T106" i="1" s="1"/>
  <c r="E5" i="1"/>
  <c r="I5" i="1"/>
  <c r="K5" i="1"/>
  <c r="E6" i="1"/>
  <c r="I6" i="1"/>
  <c r="K6" i="1"/>
  <c r="K8" i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4" i="1"/>
  <c r="G84" i="1" s="1"/>
  <c r="D83" i="1"/>
  <c r="O83" i="1" s="1"/>
  <c r="D78" i="1"/>
  <c r="Q78" i="1" s="1"/>
  <c r="D77" i="1"/>
  <c r="Q77" i="1" s="1"/>
  <c r="D76" i="1"/>
  <c r="Q76" i="1" s="1"/>
  <c r="D75" i="1"/>
  <c r="Q75" i="1" s="1"/>
  <c r="D74" i="1"/>
  <c r="Q74" i="1" s="1"/>
  <c r="D73" i="1"/>
  <c r="Q73" i="1" s="1"/>
  <c r="D72" i="1"/>
  <c r="Q72" i="1" s="1"/>
  <c r="D71" i="1"/>
  <c r="Q71" i="1" s="1"/>
  <c r="D70" i="1"/>
  <c r="Q70" i="1" s="1"/>
  <c r="D69" i="1"/>
  <c r="Q69" i="1" s="1"/>
  <c r="D68" i="1"/>
  <c r="Q68" i="1" s="1"/>
  <c r="D67" i="1"/>
  <c r="Q67" i="1" s="1"/>
  <c r="D66" i="1"/>
  <c r="Q66" i="1" s="1"/>
  <c r="D65" i="1"/>
  <c r="Q65" i="1" s="1"/>
  <c r="D64" i="1"/>
  <c r="Q64" i="1" s="1"/>
  <c r="D63" i="1"/>
  <c r="Q63" i="1" s="1"/>
  <c r="D62" i="1"/>
  <c r="Q62" i="1" s="1"/>
  <c r="D61" i="1"/>
  <c r="Q61" i="1" s="1"/>
  <c r="D60" i="1"/>
  <c r="Q60" i="1" s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37" i="1"/>
  <c r="D32" i="1"/>
  <c r="S32" i="1" s="1"/>
  <c r="D31" i="1"/>
  <c r="S31" i="1" s="1"/>
  <c r="D30" i="1"/>
  <c r="S30" i="1" s="1"/>
  <c r="D29" i="1"/>
  <c r="S29" i="1" s="1"/>
  <c r="D28" i="1"/>
  <c r="S28" i="1" s="1"/>
  <c r="D27" i="1"/>
  <c r="S27" i="1" s="1"/>
  <c r="D26" i="1"/>
  <c r="S26" i="1" s="1"/>
  <c r="D25" i="1"/>
  <c r="S25" i="1" s="1"/>
  <c r="D24" i="1"/>
  <c r="S24" i="1" s="1"/>
  <c r="D23" i="1"/>
  <c r="S23" i="1" s="1"/>
  <c r="D22" i="1"/>
  <c r="S22" i="1" s="1"/>
  <c r="D21" i="1"/>
  <c r="S21" i="1" s="1"/>
  <c r="D20" i="1"/>
  <c r="S20" i="1" s="1"/>
  <c r="D19" i="1"/>
  <c r="S19" i="1" s="1"/>
  <c r="D18" i="1"/>
  <c r="S18" i="1" s="1"/>
  <c r="D17" i="1"/>
  <c r="S17" i="1" s="1"/>
  <c r="D16" i="1"/>
  <c r="S16" i="1" s="1"/>
  <c r="D15" i="1"/>
  <c r="S15" i="1" s="1"/>
  <c r="D14" i="1"/>
  <c r="S14" i="1" s="1"/>
  <c r="G37" i="1"/>
  <c r="J122" i="1" l="1"/>
  <c r="J114" i="1"/>
  <c r="L106" i="1"/>
  <c r="J120" i="1"/>
  <c r="J112" i="1"/>
  <c r="N124" i="1"/>
  <c r="H106" i="1"/>
  <c r="J118" i="1"/>
  <c r="J110" i="1"/>
  <c r="N122" i="1"/>
  <c r="J124" i="1"/>
  <c r="J116" i="1"/>
  <c r="J108" i="1"/>
  <c r="N120" i="1"/>
  <c r="N6" i="1"/>
  <c r="H122" i="1"/>
  <c r="H118" i="1"/>
  <c r="H114" i="1"/>
  <c r="H110" i="1"/>
  <c r="J106" i="1"/>
  <c r="J121" i="1"/>
  <c r="J117" i="1"/>
  <c r="J113" i="1"/>
  <c r="J109" i="1"/>
  <c r="L124" i="1"/>
  <c r="L120" i="1"/>
  <c r="L116" i="1"/>
  <c r="L112" i="1"/>
  <c r="L108" i="1"/>
  <c r="N123" i="1"/>
  <c r="N119" i="1"/>
  <c r="N115" i="1"/>
  <c r="N111" i="1"/>
  <c r="N107" i="1"/>
  <c r="P122" i="1"/>
  <c r="P118" i="1"/>
  <c r="P114" i="1"/>
  <c r="P110" i="1"/>
  <c r="R106" i="1"/>
  <c r="R121" i="1"/>
  <c r="R117" i="1"/>
  <c r="R113" i="1"/>
  <c r="R109" i="1"/>
  <c r="T124" i="1"/>
  <c r="T120" i="1"/>
  <c r="T116" i="1"/>
  <c r="T112" i="1"/>
  <c r="T108" i="1"/>
  <c r="H121" i="1"/>
  <c r="H117" i="1"/>
  <c r="H113" i="1"/>
  <c r="H109" i="1"/>
  <c r="L123" i="1"/>
  <c r="L119" i="1"/>
  <c r="L115" i="1"/>
  <c r="L111" i="1"/>
  <c r="L107" i="1"/>
  <c r="N118" i="1"/>
  <c r="N114" i="1"/>
  <c r="N110" i="1"/>
  <c r="P106" i="1"/>
  <c r="P121" i="1"/>
  <c r="P117" i="1"/>
  <c r="P113" i="1"/>
  <c r="P109" i="1"/>
  <c r="R124" i="1"/>
  <c r="R120" i="1"/>
  <c r="R116" i="1"/>
  <c r="R112" i="1"/>
  <c r="R108" i="1"/>
  <c r="T123" i="1"/>
  <c r="T119" i="1"/>
  <c r="T115" i="1"/>
  <c r="T111" i="1"/>
  <c r="T107" i="1"/>
  <c r="S70" i="1"/>
  <c r="H124" i="1"/>
  <c r="H120" i="1"/>
  <c r="H116" i="1"/>
  <c r="H112" i="1"/>
  <c r="H108" i="1"/>
  <c r="J123" i="1"/>
  <c r="J119" i="1"/>
  <c r="J115" i="1"/>
  <c r="J111" i="1"/>
  <c r="J107" i="1"/>
  <c r="L122" i="1"/>
  <c r="L118" i="1"/>
  <c r="L114" i="1"/>
  <c r="L110" i="1"/>
  <c r="N106" i="1"/>
  <c r="N121" i="1"/>
  <c r="N117" i="1"/>
  <c r="N113" i="1"/>
  <c r="N109" i="1"/>
  <c r="P116" i="1"/>
  <c r="P112" i="1"/>
  <c r="P108" i="1"/>
  <c r="R123" i="1"/>
  <c r="R119" i="1"/>
  <c r="R115" i="1"/>
  <c r="R111" i="1"/>
  <c r="R107" i="1"/>
  <c r="T122" i="1"/>
  <c r="T118" i="1"/>
  <c r="T114" i="1"/>
  <c r="T110" i="1"/>
  <c r="H123" i="1"/>
  <c r="H119" i="1"/>
  <c r="H115" i="1"/>
  <c r="H111" i="1"/>
  <c r="H107" i="1"/>
  <c r="L121" i="1"/>
  <c r="L117" i="1"/>
  <c r="L113" i="1"/>
  <c r="L109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H129" i="1"/>
  <c r="P129" i="1"/>
  <c r="H130" i="1"/>
  <c r="P130" i="1"/>
  <c r="H131" i="1"/>
  <c r="P131" i="1"/>
  <c r="H132" i="1"/>
  <c r="P132" i="1"/>
  <c r="H133" i="1"/>
  <c r="P133" i="1"/>
  <c r="H134" i="1"/>
  <c r="P134" i="1"/>
  <c r="H135" i="1"/>
  <c r="P135" i="1"/>
  <c r="H136" i="1"/>
  <c r="P136" i="1"/>
  <c r="H137" i="1"/>
  <c r="P137" i="1"/>
  <c r="H138" i="1"/>
  <c r="P138" i="1"/>
  <c r="H139" i="1"/>
  <c r="P139" i="1"/>
  <c r="H140" i="1"/>
  <c r="P140" i="1"/>
  <c r="H141" i="1"/>
  <c r="P141" i="1"/>
  <c r="H142" i="1"/>
  <c r="P142" i="1"/>
  <c r="H143" i="1"/>
  <c r="P143" i="1"/>
  <c r="H144" i="1"/>
  <c r="P144" i="1"/>
  <c r="H145" i="1"/>
  <c r="P145" i="1"/>
  <c r="H146" i="1"/>
  <c r="P146" i="1"/>
  <c r="H147" i="1"/>
  <c r="P147" i="1"/>
  <c r="J129" i="1"/>
  <c r="R129" i="1"/>
  <c r="J130" i="1"/>
  <c r="R130" i="1"/>
  <c r="J131" i="1"/>
  <c r="R131" i="1"/>
  <c r="J132" i="1"/>
  <c r="R132" i="1"/>
  <c r="J133" i="1"/>
  <c r="R133" i="1"/>
  <c r="J134" i="1"/>
  <c r="R134" i="1"/>
  <c r="J135" i="1"/>
  <c r="R135" i="1"/>
  <c r="J136" i="1"/>
  <c r="R136" i="1"/>
  <c r="J137" i="1"/>
  <c r="R137" i="1"/>
  <c r="J138" i="1"/>
  <c r="R138" i="1"/>
  <c r="J139" i="1"/>
  <c r="R139" i="1"/>
  <c r="J140" i="1"/>
  <c r="R140" i="1"/>
  <c r="J141" i="1"/>
  <c r="R141" i="1"/>
  <c r="J142" i="1"/>
  <c r="R142" i="1"/>
  <c r="J143" i="1"/>
  <c r="R143" i="1"/>
  <c r="J144" i="1"/>
  <c r="R144" i="1"/>
  <c r="J145" i="1"/>
  <c r="R145" i="1"/>
  <c r="J146" i="1"/>
  <c r="R146" i="1"/>
  <c r="J147" i="1"/>
  <c r="R147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Q83" i="1"/>
  <c r="K86" i="1"/>
  <c r="O5" i="1"/>
  <c r="I95" i="1"/>
  <c r="I87" i="1"/>
  <c r="K94" i="1"/>
  <c r="O6" i="1"/>
  <c r="G61" i="1"/>
  <c r="G70" i="1"/>
  <c r="I83" i="1"/>
  <c r="K90" i="1"/>
  <c r="Q97" i="1"/>
  <c r="I99" i="1"/>
  <c r="Q99" i="1"/>
  <c r="G66" i="1"/>
  <c r="Q89" i="1"/>
  <c r="I91" i="1"/>
  <c r="K98" i="1"/>
  <c r="S66" i="1"/>
  <c r="Q91" i="1"/>
  <c r="S63" i="1"/>
  <c r="S67" i="1"/>
  <c r="S71" i="1"/>
  <c r="K83" i="1"/>
  <c r="Q87" i="1"/>
  <c r="K91" i="1"/>
  <c r="Q95" i="1"/>
  <c r="K99" i="1"/>
  <c r="G64" i="1"/>
  <c r="G68" i="1"/>
  <c r="G72" i="1"/>
  <c r="S61" i="1"/>
  <c r="G63" i="1"/>
  <c r="S64" i="1"/>
  <c r="G67" i="1"/>
  <c r="S68" i="1"/>
  <c r="G71" i="1"/>
  <c r="K87" i="1"/>
  <c r="I89" i="1"/>
  <c r="K95" i="1"/>
  <c r="I97" i="1"/>
  <c r="S62" i="1"/>
  <c r="G65" i="1"/>
  <c r="G69" i="1"/>
  <c r="K78" i="1"/>
  <c r="I85" i="1"/>
  <c r="I93" i="1"/>
  <c r="I101" i="1"/>
  <c r="N5" i="1"/>
  <c r="S65" i="1"/>
  <c r="S69" i="1"/>
  <c r="Q85" i="1"/>
  <c r="Q93" i="1"/>
  <c r="Q101" i="1"/>
  <c r="G62" i="1"/>
  <c r="K63" i="1"/>
  <c r="K64" i="1"/>
  <c r="K65" i="1"/>
  <c r="K66" i="1"/>
  <c r="K67" i="1"/>
  <c r="K68" i="1"/>
  <c r="K69" i="1"/>
  <c r="K70" i="1"/>
  <c r="K71" i="1"/>
  <c r="S72" i="1"/>
  <c r="S73" i="1"/>
  <c r="S74" i="1"/>
  <c r="S75" i="1"/>
  <c r="S76" i="1"/>
  <c r="S77" i="1"/>
  <c r="S78" i="1"/>
  <c r="I84" i="1"/>
  <c r="S85" i="1"/>
  <c r="Q86" i="1"/>
  <c r="I88" i="1"/>
  <c r="S89" i="1"/>
  <c r="Q90" i="1"/>
  <c r="I92" i="1"/>
  <c r="S93" i="1"/>
  <c r="Q94" i="1"/>
  <c r="I96" i="1"/>
  <c r="S97" i="1"/>
  <c r="Q98" i="1"/>
  <c r="I100" i="1"/>
  <c r="S101" i="1"/>
  <c r="K84" i="1"/>
  <c r="S86" i="1"/>
  <c r="K88" i="1"/>
  <c r="S90" i="1"/>
  <c r="K92" i="1"/>
  <c r="S94" i="1"/>
  <c r="K96" i="1"/>
  <c r="S98" i="1"/>
  <c r="K100" i="1"/>
  <c r="G73" i="1"/>
  <c r="G74" i="1"/>
  <c r="G75" i="1"/>
  <c r="G76" i="1"/>
  <c r="G77" i="1"/>
  <c r="G78" i="1"/>
  <c r="S83" i="1"/>
  <c r="Q84" i="1"/>
  <c r="K85" i="1"/>
  <c r="I86" i="1"/>
  <c r="S87" i="1"/>
  <c r="Q88" i="1"/>
  <c r="K89" i="1"/>
  <c r="I90" i="1"/>
  <c r="S91" i="1"/>
  <c r="Q92" i="1"/>
  <c r="K93" i="1"/>
  <c r="I94" i="1"/>
  <c r="S95" i="1"/>
  <c r="Q96" i="1"/>
  <c r="K97" i="1"/>
  <c r="I98" i="1"/>
  <c r="S99" i="1"/>
  <c r="Q100" i="1"/>
  <c r="K101" i="1"/>
  <c r="K73" i="1"/>
  <c r="K74" i="1"/>
  <c r="K75" i="1"/>
  <c r="K76" i="1"/>
  <c r="K77" i="1"/>
  <c r="S84" i="1"/>
  <c r="S88" i="1"/>
  <c r="S92" i="1"/>
  <c r="S96" i="1"/>
  <c r="S100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G83" i="1"/>
  <c r="G60" i="1"/>
  <c r="K60" i="1"/>
  <c r="O60" i="1"/>
  <c r="K61" i="1"/>
  <c r="K62" i="1"/>
  <c r="K72" i="1"/>
  <c r="S60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M16" i="1"/>
  <c r="M14" i="1"/>
  <c r="M15" i="1"/>
  <c r="M17" i="1"/>
  <c r="M22" i="1"/>
  <c r="M23" i="1"/>
  <c r="M26" i="1"/>
  <c r="M27" i="1"/>
  <c r="M29" i="1"/>
  <c r="M32" i="1"/>
  <c r="G14" i="1"/>
  <c r="O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M18" i="1"/>
  <c r="M21" i="1"/>
  <c r="M24" i="1"/>
  <c r="I15" i="1"/>
  <c r="I16" i="1"/>
  <c r="I17" i="1"/>
  <c r="Q17" i="1"/>
  <c r="I18" i="1"/>
  <c r="Q18" i="1"/>
  <c r="I19" i="1"/>
  <c r="Q19" i="1"/>
  <c r="I20" i="1"/>
  <c r="Q20" i="1"/>
  <c r="I21" i="1"/>
  <c r="Q21" i="1"/>
  <c r="I22" i="1"/>
  <c r="Q22" i="1"/>
  <c r="I23" i="1"/>
  <c r="Q23" i="1"/>
  <c r="I24" i="1"/>
  <c r="Q24" i="1"/>
  <c r="I25" i="1"/>
  <c r="Q25" i="1"/>
  <c r="I26" i="1"/>
  <c r="Q26" i="1"/>
  <c r="I27" i="1"/>
  <c r="Q27" i="1"/>
  <c r="I28" i="1"/>
  <c r="Q28" i="1"/>
  <c r="I29" i="1"/>
  <c r="Q29" i="1"/>
  <c r="I30" i="1"/>
  <c r="Q30" i="1"/>
  <c r="I31" i="1"/>
  <c r="Q31" i="1"/>
  <c r="I32" i="1"/>
  <c r="Q32" i="1"/>
  <c r="M19" i="1"/>
  <c r="M20" i="1"/>
  <c r="M25" i="1"/>
  <c r="M28" i="1"/>
  <c r="M30" i="1"/>
  <c r="M31" i="1"/>
  <c r="I14" i="1"/>
  <c r="Q14" i="1"/>
  <c r="Q15" i="1"/>
  <c r="Q16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S37" i="1"/>
  <c r="K37" i="1"/>
  <c r="M37" i="1"/>
  <c r="Q37" i="1"/>
  <c r="I37" i="1"/>
  <c r="O37" i="1"/>
  <c r="S38" i="1"/>
  <c r="M39" i="1"/>
  <c r="K40" i="1"/>
  <c r="I41" i="1"/>
  <c r="S42" i="1"/>
  <c r="M43" i="1"/>
  <c r="K44" i="1"/>
  <c r="I45" i="1"/>
  <c r="S46" i="1"/>
  <c r="M47" i="1"/>
  <c r="K48" i="1"/>
  <c r="I49" i="1"/>
  <c r="S50" i="1"/>
  <c r="M51" i="1"/>
  <c r="K52" i="1"/>
  <c r="I53" i="1"/>
  <c r="S54" i="1"/>
  <c r="M55" i="1"/>
  <c r="I2" i="1"/>
  <c r="E3" i="1"/>
  <c r="E4" i="1"/>
  <c r="E7" i="1"/>
  <c r="E8" i="1"/>
  <c r="E9" i="1"/>
  <c r="E2" i="1"/>
  <c r="G50" i="1" l="1"/>
  <c r="G48" i="1"/>
  <c r="G40" i="1"/>
  <c r="G38" i="1"/>
  <c r="G54" i="1"/>
  <c r="G46" i="1"/>
  <c r="G52" i="1"/>
  <c r="G44" i="1"/>
  <c r="G42" i="1"/>
  <c r="G53" i="1"/>
  <c r="G49" i="1"/>
  <c r="G45" i="1"/>
  <c r="G41" i="1"/>
  <c r="I52" i="1"/>
  <c r="I48" i="1"/>
  <c r="I44" i="1"/>
  <c r="I40" i="1"/>
  <c r="K55" i="1"/>
  <c r="K51" i="1"/>
  <c r="K47" i="1"/>
  <c r="K43" i="1"/>
  <c r="K39" i="1"/>
  <c r="M54" i="1"/>
  <c r="M50" i="1"/>
  <c r="M46" i="1"/>
  <c r="M42" i="1"/>
  <c r="M38" i="1"/>
  <c r="Q53" i="1"/>
  <c r="Q49" i="1"/>
  <c r="Q45" i="1"/>
  <c r="Q41" i="1"/>
  <c r="S53" i="1"/>
  <c r="S49" i="1"/>
  <c r="S45" i="1"/>
  <c r="S41" i="1"/>
  <c r="I55" i="1"/>
  <c r="I51" i="1"/>
  <c r="I47" i="1"/>
  <c r="I43" i="1"/>
  <c r="I39" i="1"/>
  <c r="K54" i="1"/>
  <c r="K50" i="1"/>
  <c r="K46" i="1"/>
  <c r="K42" i="1"/>
  <c r="K38" i="1"/>
  <c r="M53" i="1"/>
  <c r="M49" i="1"/>
  <c r="M45" i="1"/>
  <c r="M41" i="1"/>
  <c r="Q52" i="1"/>
  <c r="Q48" i="1"/>
  <c r="Q44" i="1"/>
  <c r="Q40" i="1"/>
  <c r="S52" i="1"/>
  <c r="S48" i="1"/>
  <c r="S44" i="1"/>
  <c r="S40" i="1"/>
  <c r="G55" i="1"/>
  <c r="G51" i="1"/>
  <c r="G47" i="1"/>
  <c r="G43" i="1"/>
  <c r="G39" i="1"/>
  <c r="I54" i="1"/>
  <c r="I50" i="1"/>
  <c r="I46" i="1"/>
  <c r="I42" i="1"/>
  <c r="I38" i="1"/>
  <c r="K53" i="1"/>
  <c r="K49" i="1"/>
  <c r="K45" i="1"/>
  <c r="K41" i="1"/>
  <c r="M52" i="1"/>
  <c r="M48" i="1"/>
  <c r="M44" i="1"/>
  <c r="M40" i="1"/>
  <c r="Q55" i="1"/>
  <c r="Q51" i="1"/>
  <c r="Q47" i="1"/>
  <c r="Q43" i="1"/>
  <c r="Q39" i="1"/>
  <c r="S55" i="1"/>
  <c r="S51" i="1"/>
  <c r="S47" i="1"/>
  <c r="S43" i="1"/>
  <c r="S39" i="1"/>
  <c r="Q54" i="1"/>
  <c r="Q50" i="1"/>
  <c r="Q46" i="1"/>
  <c r="Q42" i="1"/>
  <c r="Q38" i="1"/>
  <c r="K3" i="1"/>
  <c r="K4" i="1"/>
  <c r="K7" i="1"/>
  <c r="K9" i="1"/>
  <c r="K2" i="1"/>
  <c r="I3" i="1"/>
  <c r="I4" i="1"/>
  <c r="I7" i="1"/>
  <c r="I8" i="1"/>
  <c r="I9" i="1"/>
  <c r="O9" i="1" l="1"/>
  <c r="O2" i="1"/>
  <c r="N8" i="1"/>
  <c r="N4" i="1"/>
  <c r="O8" i="1"/>
  <c r="N7" i="1"/>
  <c r="N3" i="1"/>
  <c r="O3" i="1"/>
  <c r="N2" i="1"/>
  <c r="O7" i="1"/>
  <c r="N9" i="1"/>
  <c r="O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</calcChain>
</file>

<file path=xl/sharedStrings.xml><?xml version="1.0" encoding="utf-8"?>
<sst xmlns="http://schemas.openxmlformats.org/spreadsheetml/2006/main" count="163" uniqueCount="40">
  <si>
    <t>k</t>
  </si>
  <si>
    <t>ηo</t>
  </si>
  <si>
    <t>ῳ</t>
  </si>
  <si>
    <t>η</t>
  </si>
  <si>
    <t>Trà Lý</t>
  </si>
  <si>
    <t>Ninh Cơ</t>
  </si>
  <si>
    <t>Đáy</t>
  </si>
  <si>
    <t>Ba Lạt</t>
  </si>
  <si>
    <t>B (đo google earth)</t>
  </si>
  <si>
    <t xml:space="preserve"> x (m)</t>
  </si>
  <si>
    <t>Q (m3/s)</t>
  </si>
  <si>
    <t>b (TB) (m)</t>
  </si>
  <si>
    <t>t (s)</t>
  </si>
  <si>
    <t>A (m2)</t>
  </si>
  <si>
    <t>ho (m)</t>
  </si>
  <si>
    <t>Qo (m3/s)</t>
  </si>
  <si>
    <t>Ho (m)</t>
  </si>
  <si>
    <t>λ (1/m)</t>
  </si>
  <si>
    <t>x1(m)</t>
  </si>
  <si>
    <t xml:space="preserve"> x 2(m)</t>
  </si>
  <si>
    <t xml:space="preserve"> x 3(m)</t>
  </si>
  <si>
    <t xml:space="preserve"> x4 (m)</t>
  </si>
  <si>
    <t xml:space="preserve"> x 5(m)</t>
  </si>
  <si>
    <t xml:space="preserve"> x 6(m)</t>
  </si>
  <si>
    <t>x7(m)</t>
  </si>
  <si>
    <t>Bảng Tính eta (η) Sông Trà Lý số liệu đo ngày 15/12/2008</t>
  </si>
  <si>
    <t>Bảng Tính eta (η) Sông Ninh Cơ số liệu đo ngày 15/12/2008</t>
  </si>
  <si>
    <t>Bảng Tính eta (η) Sông Đáy số liệu đo ngày 15/12/2008</t>
  </si>
  <si>
    <t>Bảng Tính eta (η) Sông Ba Lạt số liệu đo ngày 15/12/2008</t>
  </si>
  <si>
    <t>Bảng Tính Q Sông Trà Lý số liệu đo ngày 15/12/2008</t>
  </si>
  <si>
    <t xml:space="preserve">Q </t>
  </si>
  <si>
    <t>Q</t>
  </si>
  <si>
    <t>b (tb) (m)</t>
  </si>
  <si>
    <t>Qo</t>
  </si>
  <si>
    <t>Bảng Tính Q Sông Ninh Cơ  số liệu đo ngày 15/12/2008</t>
  </si>
  <si>
    <t>Bảng Tính Q Sông Đáy  số liệu đo ngày 15/12/2008</t>
  </si>
  <si>
    <t>Bảng Tính Q Ba Lạt  số liệu đo ngày 15/12/2008</t>
  </si>
  <si>
    <t xml:space="preserve"> x 4(m)</t>
  </si>
  <si>
    <t xml:space="preserve"> x5 (m)</t>
  </si>
  <si>
    <t xml:space="preserve"> x6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</si>
</sst>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sz val="12"/>
      <name val="Arial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Bảng Tính eta (</a:t>
            </a:r>
            <a:r>
              <a:rPr lang="el-GR"/>
              <a:t>η) </a:t>
            </a:r>
            <a:r>
              <a:rPr lang="vi-VN"/>
              <a:t>Sông Trà Lý số liệu đo ngày 15/12/2008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8216823217326885E-2"/>
          <c:y val="0.16439479237806942"/>
          <c:w val="0.93492996870756162"/>
          <c:h val="0.74111400286714535"/>
        </c:manualLayout>
      </c:layout>
      <c:lineChart>
        <c:grouping val="standard"/>
        <c:varyColors val="0"/>
        <c:ser>
          <c:idx val="0"/>
          <c:order val="0"/>
          <c:tx>
            <c:v>Series 1</c:v>
          </c:tx>
          <c:marker>
            <c:symbol val="none"/>
          </c:marker>
          <c:val>
            <c:numRef>
              <c:f>Sheet1!$G$14:$G$32</c:f>
              <c:numCache>
                <c:formatCode>General</c:formatCode>
                <c:ptCount val="19"/>
                <c:pt idx="0">
                  <c:v>1.95</c:v>
                </c:pt>
                <c:pt idx="1">
                  <c:v>1.8836223286498772</c:v>
                </c:pt>
                <c:pt idx="2">
                  <c:v>1.6890082840906526</c:v>
                </c:pt>
                <c:pt idx="3">
                  <c:v>1.3794071248760396</c:v>
                </c:pt>
                <c:pt idx="4">
                  <c:v>0.97589639356600089</c:v>
                </c:pt>
                <c:pt idx="5">
                  <c:v>0.50594696473402001</c:v>
                </c:pt>
                <c:pt idx="6">
                  <c:v>1.5528370859298635E-3</c:v>
                </c:pt>
                <c:pt idx="7">
                  <c:v>-0.50294700718754548</c:v>
                </c:pt>
                <c:pt idx="8">
                  <c:v>-0.97320638874345933</c:v>
                </c:pt>
                <c:pt idx="9">
                  <c:v>-1.3772102073990107</c:v>
                </c:pt>
                <c:pt idx="10">
                  <c:v>-1.6874540193604433</c:v>
                </c:pt>
                <c:pt idx="11">
                  <c:v>-1.882816530485413</c:v>
                </c:pt>
                <c:pt idx="12">
                  <c:v>-1.949997526868702</c:v>
                </c:pt>
                <c:pt idx="13">
                  <c:v>-1.8844233489216908</c:v>
                </c:pt>
                <c:pt idx="14">
                  <c:v>-1.690558264575478</c:v>
                </c:pt>
                <c:pt idx="15">
                  <c:v>-1.3816005434249319</c:v>
                </c:pt>
                <c:pt idx="16">
                  <c:v>-0.97858392298350205</c:v>
                </c:pt>
                <c:pt idx="17">
                  <c:v>-0.50894563892329048</c:v>
                </c:pt>
                <c:pt idx="18">
                  <c:v>-4.658507318947268E-3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Sheet1!$I$14:$I$32</c:f>
              <c:numCache>
                <c:formatCode>General</c:formatCode>
                <c:ptCount val="19"/>
                <c:pt idx="0">
                  <c:v>-0.47109575340149351</c:v>
                </c:pt>
                <c:pt idx="1">
                  <c:v>3.5801048712855374E-2</c:v>
                </c:pt>
                <c:pt idx="2">
                  <c:v>0.54026052749853581</c:v>
                </c:pt>
                <c:pt idx="3">
                  <c:v>1.0079392516813794</c:v>
                </c:pt>
                <c:pt idx="4">
                  <c:v>1.4069978113627144</c:v>
                </c:pt>
                <c:pt idx="5">
                  <c:v>1.7102684343127892</c:v>
                </c:pt>
                <c:pt idx="6">
                  <c:v>1.8971045587466455</c:v>
                </c:pt>
                <c:pt idx="7">
                  <c:v>1.9547864442909688</c:v>
                </c:pt>
                <c:pt idx="8">
                  <c:v>1.8793871276211134</c:v>
                </c:pt>
                <c:pt idx="9">
                  <c:v>1.6760397688006028</c:v>
                </c:pt>
                <c:pt idx="10">
                  <c:v>1.3585881874742616</c:v>
                </c:pt>
                <c:pt idx="11">
                  <c:v>0.94864438029324927</c:v>
                </c:pt>
                <c:pt idx="12">
                  <c:v>0.47411718346786025</c:v>
                </c:pt>
                <c:pt idx="13">
                  <c:v>-3.2687751394119842E-2</c:v>
                </c:pt>
                <c:pt idx="14">
                  <c:v>-0.53726731515944404</c:v>
                </c:pt>
                <c:pt idx="15">
                  <c:v>-1.005269901209086</c:v>
                </c:pt>
                <c:pt idx="16">
                  <c:v>-1.4048340512375701</c:v>
                </c:pt>
                <c:pt idx="17">
                  <c:v>-1.7087575725947604</c:v>
                </c:pt>
                <c:pt idx="18">
                  <c:v>-1.8963494543922261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Sheet1!$K$14:$K$32</c:f>
              <c:numCache>
                <c:formatCode>General</c:formatCode>
                <c:ptCount val="19"/>
                <c:pt idx="0">
                  <c:v>-1.7325642588289996</c:v>
                </c:pt>
                <c:pt idx="1">
                  <c:v>-1.9107597864802768</c:v>
                </c:pt>
                <c:pt idx="2">
                  <c:v>-1.9588714319407745</c:v>
                </c:pt>
                <c:pt idx="3">
                  <c:v>-1.8736237706048511</c:v>
                </c:pt>
                <c:pt idx="4">
                  <c:v>-1.6608204345212298</c:v>
                </c:pt>
                <c:pt idx="5">
                  <c:v>-1.3349490030794617</c:v>
                </c:pt>
                <c:pt idx="6">
                  <c:v>-0.91819469348838567</c:v>
                </c:pt>
                <c:pt idx="7">
                  <c:v>-0.43892999866669757</c:v>
                </c:pt>
                <c:pt idx="8">
                  <c:v>7.021690251104945E-2</c:v>
                </c:pt>
                <c:pt idx="9">
                  <c:v>0.57458346063433319</c:v>
                </c:pt>
                <c:pt idx="10">
                  <c:v>1.0398325704364346</c:v>
                </c:pt>
                <c:pt idx="11">
                  <c:v>1.4342902293466087</c:v>
                </c:pt>
                <c:pt idx="12">
                  <c:v>1.7311018929088302</c:v>
                </c:pt>
                <c:pt idx="13">
                  <c:v>1.9100607231161224</c:v>
                </c:pt>
                <c:pt idx="14">
                  <c:v>1.9589832631308044</c:v>
                </c:pt>
                <c:pt idx="15">
                  <c:v>1.8745388829193401</c:v>
                </c:pt>
                <c:pt idx="16">
                  <c:v>1.6624765274223021</c:v>
                </c:pt>
                <c:pt idx="17">
                  <c:v>1.3372333303206263</c:v>
                </c:pt>
                <c:pt idx="18">
                  <c:v>0.92095173884100878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Sheet1!$M$14:$M$32</c:f>
              <c:numCache>
                <c:formatCode>General</c:formatCode>
                <c:ptCount val="19"/>
                <c:pt idx="0">
                  <c:v>1.3106885310578411</c:v>
                </c:pt>
                <c:pt idx="1">
                  <c:v>0.88724355255272047</c:v>
                </c:pt>
                <c:pt idx="2">
                  <c:v>0.4033953320590305</c:v>
                </c:pt>
                <c:pt idx="3">
                  <c:v>-0.10791590666614098</c:v>
                </c:pt>
                <c:pt idx="4">
                  <c:v>-0.61188026684132102</c:v>
                </c:pt>
                <c:pt idx="5">
                  <c:v>-1.0741880247005879</c:v>
                </c:pt>
                <c:pt idx="6">
                  <c:v>-1.4633654239221037</c:v>
                </c:pt>
                <c:pt idx="7">
                  <c:v>-1.7529173983495412</c:v>
                </c:pt>
                <c:pt idx="8">
                  <c:v>-1.9231313471651568</c:v>
                </c:pt>
                <c:pt idx="9">
                  <c:v>-1.9624191621086839</c:v>
                </c:pt>
                <c:pt idx="10">
                  <c:v>-1.8681061419818286</c:v>
                </c:pt>
                <c:pt idx="11">
                  <c:v>-1.6466130854040959</c:v>
                </c:pt>
                <c:pt idx="12">
                  <c:v>-1.3130191650071266</c:v>
                </c:pt>
                <c:pt idx="13">
                  <c:v>-0.89003534244477411</c:v>
                </c:pt>
                <c:pt idx="14">
                  <c:v>-0.40645821377893976</c:v>
                </c:pt>
                <c:pt idx="15">
                  <c:v>0.10479045307323009</c:v>
                </c:pt>
                <c:pt idx="16">
                  <c:v>0.60890502120260526</c:v>
                </c:pt>
                <c:pt idx="17">
                  <c:v>1.071565540736265</c:v>
                </c:pt>
                <c:pt idx="18">
                  <c:v>1.4612742394564862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Sheet1!$O$14:$O$32</c:f>
              <c:numCache>
                <c:formatCode>General</c:formatCode>
                <c:ptCount val="19"/>
                <c:pt idx="0">
                  <c:v>1.1083223703527749</c:v>
                </c:pt>
                <c:pt idx="1">
                  <c:v>1.6097358676110276</c:v>
                </c:pt>
                <c:pt idx="2">
                  <c:v>1.34922600547617</c:v>
                </c:pt>
                <c:pt idx="3">
                  <c:v>1.0459534318196162</c:v>
                </c:pt>
                <c:pt idx="4">
                  <c:v>0.71310472683199344</c:v>
                </c:pt>
                <c:pt idx="5">
                  <c:v>0.36161627922836098</c:v>
                </c:pt>
                <c:pt idx="6">
                  <c:v>1.1016936486438283E-3</c:v>
                </c:pt>
                <c:pt idx="7">
                  <c:v>-0.35943901216185603</c:v>
                </c:pt>
                <c:pt idx="8">
                  <c:v>-0.71100767266746712</c:v>
                </c:pt>
                <c:pt idx="9">
                  <c:v>-1.0439965328330956</c:v>
                </c:pt>
                <c:pt idx="10">
                  <c:v>-1.3474800019096091</c:v>
                </c:pt>
                <c:pt idx="11">
                  <c:v>-1.6082890846184796</c:v>
                </c:pt>
                <c:pt idx="12">
                  <c:v>-1.8096981364262641</c:v>
                </c:pt>
                <c:pt idx="13">
                  <c:v>-1.9294839660717849</c:v>
                </c:pt>
                <c:pt idx="14">
                  <c:v>-1.9371121048391993</c:v>
                </c:pt>
                <c:pt idx="15">
                  <c:v>-1.7903591373354457</c:v>
                </c:pt>
                <c:pt idx="16">
                  <c:v>-1.4351334107778997</c:v>
                </c:pt>
                <c:pt idx="17">
                  <c:v>-0.82630645202644493</c:v>
                </c:pt>
                <c:pt idx="18">
                  <c:v>-7.8890599577992916E-3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Sheet1!$Q$14:$Q$32</c:f>
              <c:numCache>
                <c:formatCode>General</c:formatCode>
                <c:ptCount val="19"/>
                <c:pt idx="0">
                  <c:v>-1.8530488452227361</c:v>
                </c:pt>
                <c:pt idx="1">
                  <c:v>-1.6127980644748152</c:v>
                </c:pt>
                <c:pt idx="2">
                  <c:v>-1.262748535134264</c:v>
                </c:pt>
                <c:pt idx="3">
                  <c:v>-0.82673151116501087</c:v>
                </c:pt>
                <c:pt idx="4">
                  <c:v>-0.33443088458765841</c:v>
                </c:pt>
                <c:pt idx="5">
                  <c:v>0.18063768388352852</c:v>
                </c:pt>
                <c:pt idx="6">
                  <c:v>0.68340849972490858</c:v>
                </c:pt>
                <c:pt idx="7">
                  <c:v>1.1396530952659452</c:v>
                </c:pt>
                <c:pt idx="8">
                  <c:v>1.5183104922318977</c:v>
                </c:pt>
                <c:pt idx="9">
                  <c:v>1.793601822673949</c:v>
                </c:pt>
                <c:pt idx="10">
                  <c:v>1.9467853456099256</c:v>
                </c:pt>
                <c:pt idx="11">
                  <c:v>1.9674323784329586</c:v>
                </c:pt>
                <c:pt idx="12">
                  <c:v>1.8541372781080914</c:v>
                </c:pt>
                <c:pt idx="13">
                  <c:v>1.614613136876291</c:v>
                </c:pt>
                <c:pt idx="14">
                  <c:v>1.2651666775345864</c:v>
                </c:pt>
                <c:pt idx="15">
                  <c:v>0.82958809724466565</c:v>
                </c:pt>
                <c:pt idx="16">
                  <c:v>0.33753143892901039</c:v>
                </c:pt>
                <c:pt idx="17">
                  <c:v>-0.17750424597470985</c:v>
                </c:pt>
                <c:pt idx="18">
                  <c:v>-0.68045550164503554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Sheet1!$S$14:$S$32</c:f>
              <c:numCache>
                <c:formatCode>General</c:formatCode>
                <c:ptCount val="19"/>
                <c:pt idx="0">
                  <c:v>-0.21876467844068667</c:v>
                </c:pt>
                <c:pt idx="1">
                  <c:v>-0.7205767346325691</c:v>
                </c:pt>
                <c:pt idx="2">
                  <c:v>-1.1733321696203682</c:v>
                </c:pt>
                <c:pt idx="3">
                  <c:v>-1.5462075460034688</c:v>
                </c:pt>
                <c:pt idx="4">
                  <c:v>-1.8138176338453491</c:v>
                </c:pt>
                <c:pt idx="5">
                  <c:v>-1.9579436285708869</c:v>
                </c:pt>
                <c:pt idx="6">
                  <c:v>-1.9687734810406725</c:v>
                </c:pt>
                <c:pt idx="7">
                  <c:v>-1.8455698985490452</c:v>
                </c:pt>
                <c:pt idx="8">
                  <c:v>-1.5967205394629995</c:v>
                </c:pt>
                <c:pt idx="9">
                  <c:v>-1.2391669842677673</c:v>
                </c:pt>
                <c:pt idx="10">
                  <c:v>-0.79725135847803053</c:v>
                </c:pt>
                <c:pt idx="11">
                  <c:v>-0.30105912893804837</c:v>
                </c:pt>
                <c:pt idx="12">
                  <c:v>0.21562910461998755</c:v>
                </c:pt>
                <c:pt idx="13">
                  <c:v>0.71763738141906386</c:v>
                </c:pt>
                <c:pt idx="14">
                  <c:v>1.1707891471900445</c:v>
                </c:pt>
                <c:pt idx="15">
                  <c:v>1.544233982466189</c:v>
                </c:pt>
                <c:pt idx="16">
                  <c:v>1.8125478887415798</c:v>
                </c:pt>
                <c:pt idx="17">
                  <c:v>1.9574641457191502</c:v>
                </c:pt>
                <c:pt idx="18">
                  <c:v>1.9691169034719163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40448"/>
        <c:axId val="81432512"/>
      </c:lineChart>
      <c:catAx>
        <c:axId val="118440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81432512"/>
        <c:crosses val="autoZero"/>
        <c:auto val="1"/>
        <c:lblAlgn val="ctr"/>
        <c:lblOffset val="100"/>
        <c:noMultiLvlLbl val="0"/>
      </c:catAx>
      <c:valAx>
        <c:axId val="81432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84404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Bảng Tính eta (</a:t>
            </a:r>
            <a:r>
              <a:rPr lang="el-GR"/>
              <a:t>η) </a:t>
            </a:r>
            <a:r>
              <a:rPr lang="vi-VN"/>
              <a:t>Sông Ninh Cơ số liệu đo ngày 15/12/2008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Sheet1!$G$37:$G$55</c:f>
              <c:numCache>
                <c:formatCode>General</c:formatCode>
                <c:ptCount val="19"/>
                <c:pt idx="0">
                  <c:v>2.1</c:v>
                </c:pt>
                <c:pt idx="1">
                  <c:v>2.028516353930637</c:v>
                </c:pt>
                <c:pt idx="2">
                  <c:v>1.818931998251472</c:v>
                </c:pt>
                <c:pt idx="3">
                  <c:v>1.4855153652511195</c:v>
                </c:pt>
                <c:pt idx="4">
                  <c:v>1.0509653469172318</c:v>
                </c:pt>
                <c:pt idx="5">
                  <c:v>0.54486596202125237</c:v>
                </c:pt>
                <c:pt idx="6">
                  <c:v>1.672286092539853E-3</c:v>
                </c:pt>
                <c:pt idx="7">
                  <c:v>-0.54163523850966433</c:v>
                </c:pt>
                <c:pt idx="8">
                  <c:v>-1.0480684186468026</c:v>
                </c:pt>
                <c:pt idx="9">
                  <c:v>-1.4831494541220116</c:v>
                </c:pt>
                <c:pt idx="10">
                  <c:v>-1.817258174695862</c:v>
                </c:pt>
                <c:pt idx="11">
                  <c:v>-2.0276485712919836</c:v>
                </c:pt>
                <c:pt idx="12">
                  <c:v>-2.0999973366278328</c:v>
                </c:pt>
                <c:pt idx="13">
                  <c:v>-2.0293789911464364</c:v>
                </c:pt>
                <c:pt idx="14">
                  <c:v>-1.820601208004361</c:v>
                </c:pt>
                <c:pt idx="15">
                  <c:v>-1.487877508303773</c:v>
                </c:pt>
                <c:pt idx="16">
                  <c:v>-1.0538596093668484</c:v>
                </c:pt>
                <c:pt idx="17">
                  <c:v>-0.54809530345585133</c:v>
                </c:pt>
                <c:pt idx="18">
                  <c:v>-5.0168540357893657E-3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Sheet1!$I$37:$I$55</c:f>
              <c:numCache>
                <c:formatCode>General</c:formatCode>
                <c:ptCount val="19"/>
                <c:pt idx="0">
                  <c:v>-2.0952911287770259</c:v>
                </c:pt>
                <c:pt idx="1">
                  <c:v>-2.072054606911923</c:v>
                </c:pt>
                <c:pt idx="2">
                  <c:v>-1.9077533058497729</c:v>
                </c:pt>
                <c:pt idx="3">
                  <c:v>-1.6135728027847651</c:v>
                </c:pt>
                <c:pt idx="4">
                  <c:v>-1.2095408072040836</c:v>
                </c:pt>
                <c:pt idx="5">
                  <c:v>-0.72316368117713403</c:v>
                </c:pt>
                <c:pt idx="6">
                  <c:v>-0.1875538154973469</c:v>
                </c:pt>
                <c:pt idx="7">
                  <c:v>0.36082465072151804</c:v>
                </c:pt>
                <c:pt idx="8">
                  <c:v>0.88463829634482216</c:v>
                </c:pt>
                <c:pt idx="9">
                  <c:v>1.3482260649440194</c:v>
                </c:pt>
                <c:pt idx="10">
                  <c:v>1.7200270574975933</c:v>
                </c:pt>
                <c:pt idx="11">
                  <c:v>1.9747291877579065</c:v>
                </c:pt>
                <c:pt idx="12">
                  <c:v>2.0949924205510624</c:v>
                </c:pt>
                <c:pt idx="13">
                  <c:v>2.0726292755264386</c:v>
                </c:pt>
                <c:pt idx="14">
                  <c:v>1.9091622280592189</c:v>
                </c:pt>
                <c:pt idx="15">
                  <c:v>1.615720059639989</c:v>
                </c:pt>
                <c:pt idx="16">
                  <c:v>1.2122802141822457</c:v>
                </c:pt>
                <c:pt idx="17">
                  <c:v>0.72630874037451376</c:v>
                </c:pt>
                <c:pt idx="18">
                  <c:v>0.19089041234385329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Sheet1!$K$37:$K$55</c:f>
              <c:numCache>
                <c:formatCode>General</c:formatCode>
                <c:ptCount val="19"/>
                <c:pt idx="0">
                  <c:v>2.0741388359024517</c:v>
                </c:pt>
                <c:pt idx="1">
                  <c:v>2.0994935174350497</c:v>
                </c:pt>
                <c:pt idx="2">
                  <c:v>1.9819153879912321</c:v>
                </c:pt>
                <c:pt idx="3">
                  <c:v>1.7294091269906051</c:v>
                </c:pt>
                <c:pt idx="4">
                  <c:v>1.3591652755681978</c:v>
                </c:pt>
                <c:pt idx="5">
                  <c:v>0.89638991032819271</c:v>
                </c:pt>
                <c:pt idx="6">
                  <c:v>0.37258862214528948</c:v>
                </c:pt>
                <c:pt idx="7">
                  <c:v>-0.17657837384228367</c:v>
                </c:pt>
                <c:pt idx="8">
                  <c:v>-0.71372397365926044</c:v>
                </c:pt>
                <c:pt idx="9">
                  <c:v>-1.2022794859291905</c:v>
                </c:pt>
                <c:pt idx="10">
                  <c:v>-1.6089842160575865</c:v>
                </c:pt>
                <c:pt idx="11">
                  <c:v>-1.906149843108037</c:v>
                </c:pt>
                <c:pt idx="12">
                  <c:v>-2.0735454313585873</c:v>
                </c:pt>
                <c:pt idx="13">
                  <c:v>-2.0997747455863092</c:v>
                </c:pt>
                <c:pt idx="14">
                  <c:v>-1.9830521029198325</c:v>
                </c:pt>
                <c:pt idx="15">
                  <c:v>-1.731323941527446</c:v>
                </c:pt>
                <c:pt idx="16">
                  <c:v>-1.3617278297850095</c:v>
                </c:pt>
                <c:pt idx="17">
                  <c:v>-0.89942574639767292</c:v>
                </c:pt>
                <c:pt idx="18">
                  <c:v>-0.37589106137113754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Sheet1!$M$37:$M$55</c:f>
              <c:numCache>
                <c:formatCode>General</c:formatCode>
                <c:ptCount val="19"/>
                <c:pt idx="0">
                  <c:v>-2.036653782950121</c:v>
                </c:pt>
                <c:pt idx="1">
                  <c:v>-2.1105639341600964</c:v>
                </c:pt>
                <c:pt idx="2">
                  <c:v>-2.0407876041545951</c:v>
                </c:pt>
                <c:pt idx="3">
                  <c:v>-1.8320751419603505</c:v>
                </c:pt>
                <c:pt idx="4">
                  <c:v>-1.4986356216515069</c:v>
                </c:pt>
                <c:pt idx="5">
                  <c:v>-1.0631694933759324</c:v>
                </c:pt>
                <c:pt idx="6">
                  <c:v>-0.55532314436109809</c:v>
                </c:pt>
                <c:pt idx="7">
                  <c:v>-9.6705828647102778E-3</c:v>
                </c:pt>
                <c:pt idx="8">
                  <c:v>0.53664034865349386</c:v>
                </c:pt>
                <c:pt idx="9">
                  <c:v>1.0464169861242612</c:v>
                </c:pt>
                <c:pt idx="10">
                  <c:v>1.4849539079025809</c:v>
                </c:pt>
                <c:pt idx="11">
                  <c:v>1.8223956681744082</c:v>
                </c:pt>
                <c:pt idx="12">
                  <c:v>2.0357693456442272</c:v>
                </c:pt>
                <c:pt idx="13">
                  <c:v>2.1105485322732092</c:v>
                </c:pt>
                <c:pt idx="14">
                  <c:v>2.0416422862419519</c:v>
                </c:pt>
                <c:pt idx="15">
                  <c:v>1.8337417215535963</c:v>
                </c:pt>
                <c:pt idx="16">
                  <c:v>1.5010006385736683</c:v>
                </c:pt>
                <c:pt idx="17">
                  <c:v>1.0660719380721413</c:v>
                </c:pt>
                <c:pt idx="18">
                  <c:v>0.5585654193747831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Sheet1!$O$37:$O$55</c:f>
              <c:numCache>
                <c:formatCode>General</c:formatCode>
                <c:ptCount val="19"/>
                <c:pt idx="0">
                  <c:v>1.9830750558647494</c:v>
                </c:pt>
                <c:pt idx="1">
                  <c:v>1.610793445925508</c:v>
                </c:pt>
                <c:pt idx="2">
                  <c:v>1.3328378656707149</c:v>
                </c:pt>
                <c:pt idx="3">
                  <c:v>1.0239481483525175</c:v>
                </c:pt>
                <c:pt idx="4">
                  <c:v>0.69392563936838891</c:v>
                </c:pt>
                <c:pt idx="5">
                  <c:v>0.35068411874391009</c:v>
                </c:pt>
                <c:pt idx="6">
                  <c:v>1.0671896791089965E-3</c:v>
                </c:pt>
                <c:pt idx="7">
                  <c:v>-0.34856832062513382</c:v>
                </c:pt>
                <c:pt idx="8">
                  <c:v>-0.69186702139896461</c:v>
                </c:pt>
                <c:pt idx="9">
                  <c:v>-1.0219899014771809</c:v>
                </c:pt>
                <c:pt idx="10">
                  <c:v>-1.3310318830286143</c:v>
                </c:pt>
                <c:pt idx="11">
                  <c:v>-1.6092064438016864</c:v>
                </c:pt>
                <c:pt idx="12">
                  <c:v>-1.8435616874024843</c:v>
                </c:pt>
                <c:pt idx="13">
                  <c:v>-2.0157588224338632</c:v>
                </c:pt>
                <c:pt idx="14">
                  <c:v>-2.0978886198186526</c:v>
                </c:pt>
                <c:pt idx="15">
                  <c:v>-2.0439446230020839</c:v>
                </c:pt>
                <c:pt idx="16">
                  <c:v>-1.7716922704980473</c:v>
                </c:pt>
                <c:pt idx="17">
                  <c:v>-1.1333104657593047</c:v>
                </c:pt>
                <c:pt idx="18">
                  <c:v>-1.1586142211828647E-2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Sheet1!$Q$37:$Q$55</c:f>
              <c:numCache>
                <c:formatCode>General</c:formatCode>
                <c:ptCount val="19"/>
                <c:pt idx="0">
                  <c:v>-1.9137687214097907</c:v>
                </c:pt>
                <c:pt idx="1">
                  <c:v>-2.0831613697218887</c:v>
                </c:pt>
                <c:pt idx="2">
                  <c:v>-2.1107330941686948</c:v>
                </c:pt>
                <c:pt idx="3">
                  <c:v>-1.9946068210436587</c:v>
                </c:pt>
                <c:pt idx="4">
                  <c:v>-1.7426883878776607</c:v>
                </c:pt>
                <c:pt idx="5">
                  <c:v>-1.3721283166847811</c:v>
                </c:pt>
                <c:pt idx="6">
                  <c:v>-0.90815421220441028</c:v>
                </c:pt>
                <c:pt idx="7">
                  <c:v>-0.38235327507506478</c:v>
                </c:pt>
                <c:pt idx="8">
                  <c:v>0.16947814413897164</c:v>
                </c:pt>
                <c:pt idx="9">
                  <c:v>0.70977154842717782</c:v>
                </c:pt>
                <c:pt idx="10">
                  <c:v>1.2017439449459859</c:v>
                </c:pt>
                <c:pt idx="11">
                  <c:v>1.6119020187728781</c:v>
                </c:pt>
                <c:pt idx="12">
                  <c:v>1.9123223464964916</c:v>
                </c:pt>
                <c:pt idx="13">
                  <c:v>2.0825524134701259</c:v>
                </c:pt>
                <c:pt idx="14">
                  <c:v>2.1110030141148237</c:v>
                </c:pt>
                <c:pt idx="15">
                  <c:v>1.9957372411287306</c:v>
                </c:pt>
                <c:pt idx="16">
                  <c:v>1.7446023494831853</c:v>
                </c:pt>
                <c:pt idx="17">
                  <c:v>1.3746955179498874</c:v>
                </c:pt>
                <c:pt idx="18">
                  <c:v>0.91119987893253118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Sheet1!$S$37:$S$55</c:f>
              <c:numCache>
                <c:formatCode>General</c:formatCode>
                <c:ptCount val="19"/>
                <c:pt idx="0">
                  <c:v>1.8292253832090755</c:v>
                </c:pt>
                <c:pt idx="1">
                  <c:v>2.0447923849733893</c:v>
                </c:pt>
                <c:pt idx="2">
                  <c:v>2.1211506104207944</c:v>
                </c:pt>
                <c:pt idx="3">
                  <c:v>2.0531016173014178</c:v>
                </c:pt>
                <c:pt idx="4">
                  <c:v>1.8452781581290891</c:v>
                </c:pt>
                <c:pt idx="5">
                  <c:v>1.5118287839517941</c:v>
                </c:pt>
                <c:pt idx="6">
                  <c:v>1.0754546157652658</c:v>
                </c:pt>
                <c:pt idx="7">
                  <c:v>0.56586385984841059</c:v>
                </c:pt>
                <c:pt idx="8">
                  <c:v>1.7749283092656401E-2</c:v>
                </c:pt>
                <c:pt idx="9">
                  <c:v>-0.5315736588731742</c:v>
                </c:pt>
                <c:pt idx="10">
                  <c:v>-1.0447072453240687</c:v>
                </c:pt>
                <c:pt idx="11">
                  <c:v>-1.4867175146598783</c:v>
                </c:pt>
                <c:pt idx="12">
                  <c:v>-1.8275125567356301</c:v>
                </c:pt>
                <c:pt idx="13">
                  <c:v>-2.0438911599609093</c:v>
                </c:pt>
                <c:pt idx="14">
                  <c:v>-2.1211223419643477</c:v>
                </c:pt>
                <c:pt idx="15">
                  <c:v>-2.0539482299079905</c:v>
                </c:pt>
                <c:pt idx="16">
                  <c:v>-1.8469420146976812</c:v>
                </c:pt>
                <c:pt idx="17">
                  <c:v>-1.5141966096881228</c:v>
                </c:pt>
                <c:pt idx="18">
                  <c:v>-1.0783652098915488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41984"/>
        <c:axId val="81434816"/>
      </c:lineChart>
      <c:catAx>
        <c:axId val="118441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81434816"/>
        <c:crosses val="autoZero"/>
        <c:auto val="1"/>
        <c:lblAlgn val="ctr"/>
        <c:lblOffset val="100"/>
        <c:noMultiLvlLbl val="0"/>
      </c:catAx>
      <c:valAx>
        <c:axId val="81434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84419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Bảng Tính eta (</a:t>
            </a:r>
            <a:r>
              <a:rPr lang="el-GR"/>
              <a:t>η) </a:t>
            </a:r>
            <a:r>
              <a:rPr lang="vi-VN"/>
              <a:t>Sông Đáy số liệu đo ngày 15/12/2008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Sheet1!$G$60:$G$78</c:f>
              <c:numCache>
                <c:formatCode>General</c:formatCode>
                <c:ptCount val="19"/>
                <c:pt idx="0">
                  <c:v>2.1</c:v>
                </c:pt>
                <c:pt idx="1">
                  <c:v>2.028516353930637</c:v>
                </c:pt>
                <c:pt idx="2">
                  <c:v>1.818931998251472</c:v>
                </c:pt>
                <c:pt idx="3">
                  <c:v>1.4855153652511195</c:v>
                </c:pt>
                <c:pt idx="4">
                  <c:v>1.0509653469172318</c:v>
                </c:pt>
                <c:pt idx="5">
                  <c:v>0.54486596202125237</c:v>
                </c:pt>
                <c:pt idx="6">
                  <c:v>1.672286092539853E-3</c:v>
                </c:pt>
                <c:pt idx="7">
                  <c:v>-0.54163523850966433</c:v>
                </c:pt>
                <c:pt idx="8">
                  <c:v>-1.0480684186468026</c:v>
                </c:pt>
                <c:pt idx="9">
                  <c:v>-1.4831494541220116</c:v>
                </c:pt>
                <c:pt idx="10">
                  <c:v>-1.817258174695862</c:v>
                </c:pt>
                <c:pt idx="11">
                  <c:v>-2.0276485712919836</c:v>
                </c:pt>
                <c:pt idx="12">
                  <c:v>-2.0999973366278328</c:v>
                </c:pt>
                <c:pt idx="13">
                  <c:v>-2.0293789911464364</c:v>
                </c:pt>
                <c:pt idx="14">
                  <c:v>-1.820601208004361</c:v>
                </c:pt>
                <c:pt idx="15">
                  <c:v>-1.487877508303773</c:v>
                </c:pt>
                <c:pt idx="16">
                  <c:v>-1.0538596093668484</c:v>
                </c:pt>
                <c:pt idx="17">
                  <c:v>-0.54809530345585133</c:v>
                </c:pt>
                <c:pt idx="18">
                  <c:v>-5.0168540357893657E-3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Sheet1!$I$60:$I$78</c:f>
              <c:numCache>
                <c:formatCode>General</c:formatCode>
                <c:ptCount val="19"/>
                <c:pt idx="0">
                  <c:v>1.7142826779820766</c:v>
                </c:pt>
                <c:pt idx="1">
                  <c:v>1.3396806704229411</c:v>
                </c:pt>
                <c:pt idx="2">
                  <c:v>0.87387365439667941</c:v>
                </c:pt>
                <c:pt idx="3">
                  <c:v>0.34857361454165231</c:v>
                </c:pt>
                <c:pt idx="4">
                  <c:v>-0.20045719949532087</c:v>
                </c:pt>
                <c:pt idx="5">
                  <c:v>-0.73584095496012303</c:v>
                </c:pt>
                <c:pt idx="6">
                  <c:v>-1.2211289062461266</c:v>
                </c:pt>
                <c:pt idx="7">
                  <c:v>-1.6232828132091404</c:v>
                </c:pt>
                <c:pt idx="8">
                  <c:v>-1.9149241734198448</c:v>
                </c:pt>
                <c:pt idx="9">
                  <c:v>-2.0761981413806296</c:v>
                </c:pt>
                <c:pt idx="10">
                  <c:v>-2.0961252397144374</c:v>
                </c:pt>
                <c:pt idx="11">
                  <c:v>-1.9733488382836755</c:v>
                </c:pt>
                <c:pt idx="12">
                  <c:v>-1.7162275131126603</c:v>
                </c:pt>
                <c:pt idx="13">
                  <c:v>-1.342265997349406</c:v>
                </c:pt>
                <c:pt idx="14">
                  <c:v>-0.87692346493335194</c:v>
                </c:pt>
                <c:pt idx="15">
                  <c:v>-0.35188027861516363</c:v>
                </c:pt>
                <c:pt idx="16">
                  <c:v>0.19711879846046826</c:v>
                </c:pt>
                <c:pt idx="17">
                  <c:v>0.73269809418108445</c:v>
                </c:pt>
                <c:pt idx="18">
                  <c:v>1.2183955506253779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Sheet1!$K$60:$K$78</c:f>
              <c:numCache>
                <c:formatCode>General</c:formatCode>
                <c:ptCount val="19"/>
                <c:pt idx="0">
                  <c:v>0.68774880280680117</c:v>
                </c:pt>
                <c:pt idx="1">
                  <c:v>0.14801541234213392</c:v>
                </c:pt>
                <c:pt idx="2">
                  <c:v>-0.40179481750228274</c:v>
                </c:pt>
                <c:pt idx="3">
                  <c:v>-0.92425099160679647</c:v>
                </c:pt>
                <c:pt idx="4">
                  <c:v>-1.383784469746334</c:v>
                </c:pt>
                <c:pt idx="5">
                  <c:v>-1.7491103676271322</c:v>
                </c:pt>
                <c:pt idx="6">
                  <c:v>-1.9953574212644052</c:v>
                </c:pt>
                <c:pt idx="7">
                  <c:v>-2.1057612142507018</c:v>
                </c:pt>
                <c:pt idx="8">
                  <c:v>-2.0728054935740485</c:v>
                </c:pt>
                <c:pt idx="9">
                  <c:v>-1.8987338735895227</c:v>
                </c:pt>
                <c:pt idx="10">
                  <c:v>-1.5953970915101261</c:v>
                </c:pt>
                <c:pt idx="11">
                  <c:v>-1.1834462132120971</c:v>
                </c:pt>
                <c:pt idx="12">
                  <c:v>-0.69092671563085406</c:v>
                </c:pt>
                <c:pt idx="13">
                  <c:v>-0.15136916014477098</c:v>
                </c:pt>
                <c:pt idx="14">
                  <c:v>0.39849355674087888</c:v>
                </c:pt>
                <c:pt idx="15">
                  <c:v>0.92122696660659764</c:v>
                </c:pt>
                <c:pt idx="16">
                  <c:v>1.3812435551099207</c:v>
                </c:pt>
                <c:pt idx="17">
                  <c:v>1.747225547966522</c:v>
                </c:pt>
                <c:pt idx="18">
                  <c:v>1.9942570144667835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Sheet1!$M$60:$M$78</c:f>
              <c:numCache>
                <c:formatCode>General</c:formatCode>
                <c:ptCount val="19"/>
                <c:pt idx="0">
                  <c:v>-0.60047036206650417</c:v>
                </c:pt>
                <c:pt idx="1">
                  <c:v>-1.1050885681109344</c:v>
                </c:pt>
                <c:pt idx="2">
                  <c:v>-1.5344727169380934</c:v>
                </c:pt>
                <c:pt idx="3">
                  <c:v>-1.8593904804313217</c:v>
                </c:pt>
                <c:pt idx="4">
                  <c:v>-2.0577215667741013</c:v>
                </c:pt>
                <c:pt idx="5">
                  <c:v>-2.1159636624611067</c:v>
                </c:pt>
                <c:pt idx="6">
                  <c:v>-2.0301516652500258</c:v>
                </c:pt>
                <c:pt idx="7">
                  <c:v>-1.8061276269857556</c:v>
                </c:pt>
                <c:pt idx="8">
                  <c:v>-1.4591430286799338</c:v>
                </c:pt>
                <c:pt idx="9">
                  <c:v>-1.0128204648249119</c:v>
                </c:pt>
                <c:pt idx="10">
                  <c:v>-0.49754542512289396</c:v>
                </c:pt>
                <c:pt idx="11">
                  <c:v>5.1602339410469503E-2</c:v>
                </c:pt>
                <c:pt idx="12">
                  <c:v>0.59723703407071982</c:v>
                </c:pt>
                <c:pt idx="13">
                  <c:v>1.1022120327661853</c:v>
                </c:pt>
                <c:pt idx="14">
                  <c:v>1.5321488078011201</c:v>
                </c:pt>
                <c:pt idx="15">
                  <c:v>1.8577774084526733</c:v>
                </c:pt>
                <c:pt idx="16">
                  <c:v>2.0569291493504376</c:v>
                </c:pt>
                <c:pt idx="17">
                  <c:v>2.1160458471035248</c:v>
                </c:pt>
                <c:pt idx="18">
                  <c:v>2.0311028568557732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Sheet1!$O$60:$O$78</c:f>
              <c:numCache>
                <c:formatCode>General</c:formatCode>
                <c:ptCount val="19"/>
                <c:pt idx="0">
                  <c:v>-1.6717339308040917</c:v>
                </c:pt>
                <c:pt idx="1">
                  <c:v>1.6591690787650093</c:v>
                </c:pt>
                <c:pt idx="2">
                  <c:v>1.3791364520329505</c:v>
                </c:pt>
                <c:pt idx="3">
                  <c:v>1.06289624797435</c:v>
                </c:pt>
                <c:pt idx="4">
                  <c:v>0.72183980523802771</c:v>
                </c:pt>
                <c:pt idx="5">
                  <c:v>0.3652302105137199</c:v>
                </c:pt>
                <c:pt idx="6">
                  <c:v>1.1118924360598531E-3</c:v>
                </c:pt>
                <c:pt idx="7">
                  <c:v>-0.36302800471263957</c:v>
                </c:pt>
                <c:pt idx="8">
                  <c:v>-0.71970399631672244</c:v>
                </c:pt>
                <c:pt idx="9">
                  <c:v>-1.0608769426007478</c:v>
                </c:pt>
                <c:pt idx="10">
                  <c:v>-1.3772937104824037</c:v>
                </c:pt>
                <c:pt idx="11">
                  <c:v>-1.6575797139821489</c:v>
                </c:pt>
                <c:pt idx="12">
                  <c:v>-1.8868492049545174</c:v>
                </c:pt>
                <c:pt idx="13">
                  <c:v>-2.044398628700228</c:v>
                </c:pt>
                <c:pt idx="14">
                  <c:v>-2.0996431533112618</c:v>
                </c:pt>
                <c:pt idx="15">
                  <c:v>-2.0047773337138639</c:v>
                </c:pt>
                <c:pt idx="16">
                  <c:v>-1.6829109762100778</c:v>
                </c:pt>
                <c:pt idx="17">
                  <c:v>-1.0254796327054019</c:v>
                </c:pt>
                <c:pt idx="18">
                  <c:v>-1.0114554763458615E-2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Sheet1!$Q$60:$Q$78</c:f>
              <c:numCache>
                <c:formatCode>General</c:formatCode>
                <c:ptCount val="19"/>
                <c:pt idx="0">
                  <c:v>-2.1257195279558605</c:v>
                </c:pt>
                <c:pt idx="1">
                  <c:v>-2.0776802553215812</c:v>
                </c:pt>
                <c:pt idx="2">
                  <c:v>-1.8881932112428259</c:v>
                </c:pt>
                <c:pt idx="3">
                  <c:v>-1.5701586098087899</c:v>
                </c:pt>
                <c:pt idx="4">
                  <c:v>-1.1452281394830153</c:v>
                </c:pt>
                <c:pt idx="5">
                  <c:v>-0.64233092345107667</c:v>
                </c:pt>
                <c:pt idx="6">
                  <c:v>-9.5704034665201179E-2</c:v>
                </c:pt>
                <c:pt idx="7">
                  <c:v>0.45743835254084064</c:v>
                </c:pt>
                <c:pt idx="8">
                  <c:v>0.97943849089775925</c:v>
                </c:pt>
                <c:pt idx="9">
                  <c:v>1.4347587869403535</c:v>
                </c:pt>
                <c:pt idx="10">
                  <c:v>1.7924011883919531</c:v>
                </c:pt>
                <c:pt idx="11">
                  <c:v>2.0280175211146902</c:v>
                </c:pt>
                <c:pt idx="12">
                  <c:v>2.1255671045976015</c:v>
                </c:pt>
                <c:pt idx="13">
                  <c:v>2.0784087960788713</c:v>
                </c:pt>
                <c:pt idx="14">
                  <c:v>1.8897531173064837</c:v>
                </c:pt>
                <c:pt idx="15">
                  <c:v>1.572443683299809</c:v>
                </c:pt>
                <c:pt idx="16">
                  <c:v>1.1480828133681691</c:v>
                </c:pt>
                <c:pt idx="17">
                  <c:v>0.64556085249467143</c:v>
                </c:pt>
                <c:pt idx="18">
                  <c:v>9.9089326386924512E-2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Sheet1!$S$60:$S$78</c:f>
              <c:numCache>
                <c:formatCode>General</c:formatCode>
                <c:ptCount val="19"/>
                <c:pt idx="0">
                  <c:v>-1.7900059293262254</c:v>
                </c:pt>
                <c:pt idx="1">
                  <c:v>-1.4288060129856732</c:v>
                </c:pt>
                <c:pt idx="2">
                  <c:v>-0.97033346489841932</c:v>
                </c:pt>
                <c:pt idx="3">
                  <c:v>-0.44580094159778277</c:v>
                </c:pt>
                <c:pt idx="4">
                  <c:v>0.10908155953767468</c:v>
                </c:pt>
                <c:pt idx="5">
                  <c:v>0.65653782486867063</c:v>
                </c:pt>
                <c:pt idx="6">
                  <c:v>1.1592972163864819</c:v>
                </c:pt>
                <c:pt idx="7">
                  <c:v>1.5831320441846701</c:v>
                </c:pt>
                <c:pt idx="8">
                  <c:v>1.8991877760518534</c:v>
                </c:pt>
                <c:pt idx="9">
                  <c:v>2.0859474442975703</c:v>
                </c:pt>
                <c:pt idx="10">
                  <c:v>2.1306965136600033</c:v>
                </c:pt>
                <c:pt idx="11">
                  <c:v>2.030388482580832</c:v>
                </c:pt>
                <c:pt idx="12">
                  <c:v>1.7918522880044159</c:v>
                </c:pt>
                <c:pt idx="13">
                  <c:v>1.4313273936524991</c:v>
                </c:pt>
                <c:pt idx="14">
                  <c:v>0.97335821280798174</c:v>
                </c:pt>
                <c:pt idx="15">
                  <c:v>0.44912313293197137</c:v>
                </c:pt>
                <c:pt idx="16">
                  <c:v>-0.10568809844530017</c:v>
                </c:pt>
                <c:pt idx="17">
                  <c:v>-0.65330411970518487</c:v>
                </c:pt>
                <c:pt idx="18">
                  <c:v>-1.1564434167092046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47072"/>
        <c:axId val="118661696"/>
      </c:lineChart>
      <c:catAx>
        <c:axId val="118147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8661696"/>
        <c:crosses val="autoZero"/>
        <c:auto val="1"/>
        <c:lblAlgn val="ctr"/>
        <c:lblOffset val="100"/>
        <c:noMultiLvlLbl val="0"/>
      </c:catAx>
      <c:valAx>
        <c:axId val="1186616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81470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Bảng Tính eta (</a:t>
            </a:r>
            <a:r>
              <a:rPr lang="el-GR"/>
              <a:t>η) </a:t>
            </a:r>
            <a:r>
              <a:rPr lang="vi-VN"/>
              <a:t>Sông Ba Lạt số liệu đo ngày 15/12/2008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Sheet1!$G$83:$G$101</c:f>
              <c:numCache>
                <c:formatCode>General</c:formatCode>
                <c:ptCount val="19"/>
                <c:pt idx="0">
                  <c:v>2</c:v>
                </c:pt>
                <c:pt idx="1">
                  <c:v>1.9319203370767972</c:v>
                </c:pt>
                <c:pt idx="2">
                  <c:v>1.7323161888109258</c:v>
                </c:pt>
                <c:pt idx="3">
                  <c:v>1.4147765383343995</c:v>
                </c:pt>
                <c:pt idx="4">
                  <c:v>1.0009193780164112</c:v>
                </c:pt>
                <c:pt idx="5">
                  <c:v>0.51891996382976413</c:v>
                </c:pt>
                <c:pt idx="6">
                  <c:v>1.5926534214665267E-3</c:v>
                </c:pt>
                <c:pt idx="7">
                  <c:v>-0.51584308429491843</c:v>
                </c:pt>
                <c:pt idx="8">
                  <c:v>-0.9981603987112404</c:v>
                </c:pt>
                <c:pt idx="9">
                  <c:v>-1.4125232896400111</c:v>
                </c:pt>
                <c:pt idx="10">
                  <c:v>-1.7307220711389162</c:v>
                </c:pt>
                <c:pt idx="11">
                  <c:v>-1.9310938774209365</c:v>
                </c:pt>
                <c:pt idx="12">
                  <c:v>-1.999997463455079</c:v>
                </c:pt>
                <c:pt idx="13">
                  <c:v>-1.9327418963299394</c:v>
                </c:pt>
                <c:pt idx="14">
                  <c:v>-1.7339059123851057</c:v>
                </c:pt>
                <c:pt idx="15">
                  <c:v>-1.4170261983845456</c:v>
                </c:pt>
                <c:pt idx="16">
                  <c:v>-1.0036758184446175</c:v>
                </c:pt>
                <c:pt idx="17">
                  <c:v>-0.52199552710081076</c:v>
                </c:pt>
                <c:pt idx="18">
                  <c:v>-4.7779562245613008E-3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Sheet1!$I$83:$I$101</c:f>
              <c:numCache>
                <c:formatCode>General</c:formatCode>
                <c:ptCount val="19"/>
                <c:pt idx="0">
                  <c:v>-0.89803111883465958</c:v>
                </c:pt>
                <c:pt idx="1">
                  <c:v>-1.3309721432442281</c:v>
                </c:pt>
                <c:pt idx="2">
                  <c:v>-1.6733010327815543</c:v>
                </c:pt>
                <c:pt idx="3">
                  <c:v>-1.9017121520380531</c:v>
                </c:pt>
                <c:pt idx="4">
                  <c:v>-2.000655349006855</c:v>
                </c:pt>
                <c:pt idx="5">
                  <c:v>-1.9633946041897636</c:v>
                </c:pt>
                <c:pt idx="6">
                  <c:v>-1.7924666165342076</c:v>
                </c:pt>
                <c:pt idx="7">
                  <c:v>-1.4995081058238997</c:v>
                </c:pt>
                <c:pt idx="8">
                  <c:v>-1.1044635887184877</c:v>
                </c:pt>
                <c:pt idx="9">
                  <c:v>-0.63422756278216819</c:v>
                </c:pt>
                <c:pt idx="10">
                  <c:v>-0.12081353815503316</c:v>
                </c:pt>
                <c:pt idx="11">
                  <c:v>0.4008254314262284</c:v>
                </c:pt>
                <c:pt idx="12">
                  <c:v>0.89517634074497265</c:v>
                </c:pt>
                <c:pt idx="13">
                  <c:v>1.3285839465289715</c:v>
                </c:pt>
                <c:pt idx="14">
                  <c:v>1.6715420050680814</c:v>
                </c:pt>
                <c:pt idx="15">
                  <c:v>1.9007020473401999</c:v>
                </c:pt>
                <c:pt idx="16">
                  <c:v>2.0004629349119529</c:v>
                </c:pt>
                <c:pt idx="17">
                  <c:v>1.9640329801845353</c:v>
                </c:pt>
                <c:pt idx="18">
                  <c:v>1.7938923221960976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Sheet1!$K$83:$K$101</c:f>
              <c:numCache>
                <c:formatCode>General</c:formatCode>
                <c:ptCount val="19"/>
                <c:pt idx="0">
                  <c:v>-1.201957774326522</c:v>
                </c:pt>
                <c:pt idx="1">
                  <c:v>-0.74479706297495984</c:v>
                </c:pt>
                <c:pt idx="2">
                  <c:v>-0.23693081862981846</c:v>
                </c:pt>
                <c:pt idx="3">
                  <c:v>0.28706559598370518</c:v>
                </c:pt>
                <c:pt idx="4">
                  <c:v>0.79151868158586391</c:v>
                </c:pt>
                <c:pt idx="5">
                  <c:v>1.2420854421481871</c:v>
                </c:pt>
                <c:pt idx="6">
                  <c:v>1.6080914444872512</c:v>
                </c:pt>
                <c:pt idx="7">
                  <c:v>1.864619123335967</c:v>
                </c:pt>
                <c:pt idx="8">
                  <c:v>1.9942041607877885</c:v>
                </c:pt>
                <c:pt idx="9">
                  <c:v>1.98802445117314</c:v>
                </c:pt>
                <c:pt idx="10">
                  <c:v>1.8465007070395274</c:v>
                </c:pt>
                <c:pt idx="11">
                  <c:v>1.5792678171832264</c:v>
                </c:pt>
                <c:pt idx="12">
                  <c:v>1.2045189066676378</c:v>
                </c:pt>
                <c:pt idx="13">
                  <c:v>0.7477667550014454</c:v>
                </c:pt>
                <c:pt idx="14">
                  <c:v>0.24010689470962734</c:v>
                </c:pt>
                <c:pt idx="15">
                  <c:v>-0.2838993620396143</c:v>
                </c:pt>
                <c:pt idx="16">
                  <c:v>-0.78857784591703151</c:v>
                </c:pt>
                <c:pt idx="17">
                  <c:v>-1.2395702158557165</c:v>
                </c:pt>
                <c:pt idx="18">
                  <c:v>-1.6061730633293434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Sheet1!$M$83:$M$101</c:f>
              <c:numCache>
                <c:formatCode>General</c:formatCode>
                <c:ptCount val="19"/>
                <c:pt idx="0">
                  <c:v>1.9812062661392384</c:v>
                </c:pt>
                <c:pt idx="1">
                  <c:v>2.0054249216404227</c:v>
                </c:pt>
                <c:pt idx="2">
                  <c:v>1.8931149244585475</c:v>
                </c:pt>
                <c:pt idx="3">
                  <c:v>1.6519223013445949</c:v>
                </c:pt>
                <c:pt idx="4">
                  <c:v>1.2982673647798291</c:v>
                </c:pt>
                <c:pt idx="5">
                  <c:v>0.85622682363666469</c:v>
                </c:pt>
                <c:pt idx="6">
                  <c:v>0.3558946489545165</c:v>
                </c:pt>
                <c:pt idx="7">
                  <c:v>-0.16866671346462489</c:v>
                </c:pt>
                <c:pt idx="8">
                  <c:v>-0.6817453028848387</c:v>
                </c:pt>
                <c:pt idx="9">
                  <c:v>-1.1484109018850657</c:v>
                </c:pt>
                <c:pt idx="10">
                  <c:v>-1.5368930737876325</c:v>
                </c:pt>
                <c:pt idx="11">
                  <c:v>-1.8207440832777406</c:v>
                </c:pt>
                <c:pt idx="12">
                  <c:v>-1.9806394493088946</c:v>
                </c:pt>
                <c:pt idx="13">
                  <c:v>-2.0056935492587118</c:v>
                </c:pt>
                <c:pt idx="14">
                  <c:v>-1.8942007084477264</c:v>
                </c:pt>
                <c:pt idx="15">
                  <c:v>-1.6537513218967475</c:v>
                </c:pt>
                <c:pt idx="16">
                  <c:v>-1.3007151027922463</c:v>
                </c:pt>
                <c:pt idx="17">
                  <c:v>-0.85912663793053712</c:v>
                </c:pt>
                <c:pt idx="18">
                  <c:v>-0.35904912115017718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Sheet1!$O$83:$O$101</c:f>
              <c:numCache>
                <c:formatCode>General</c:formatCode>
                <c:ptCount val="19"/>
                <c:pt idx="0">
                  <c:v>-0.57216826671962462</c:v>
                </c:pt>
                <c:pt idx="1">
                  <c:v>1.6885418678841504</c:v>
                </c:pt>
                <c:pt idx="2">
                  <c:v>1.4226617557310279</c:v>
                </c:pt>
                <c:pt idx="3">
                  <c:v>1.1069725466803306</c:v>
                </c:pt>
                <c:pt idx="4">
                  <c:v>0.75657755248270242</c:v>
                </c:pt>
                <c:pt idx="5">
                  <c:v>0.38420834694199119</c:v>
                </c:pt>
                <c:pt idx="6">
                  <c:v>1.1710687710561533E-3</c:v>
                </c:pt>
                <c:pt idx="7">
                  <c:v>-0.38189733723848629</c:v>
                </c:pt>
                <c:pt idx="8">
                  <c:v>-0.75436195983546273</c:v>
                </c:pt>
                <c:pt idx="9">
                  <c:v>-1.1049230337779243</c:v>
                </c:pt>
                <c:pt idx="10">
                  <c:v>-1.42086055895897</c:v>
                </c:pt>
                <c:pt idx="11">
                  <c:v>-1.6870895537014308</c:v>
                </c:pt>
                <c:pt idx="12">
                  <c:v>-1.8849092081514192</c:v>
                </c:pt>
                <c:pt idx="13">
                  <c:v>-1.9903500269306855</c:v>
                </c:pt>
                <c:pt idx="14">
                  <c:v>-1.9722470469334774</c:v>
                </c:pt>
                <c:pt idx="15">
                  <c:v>-1.7912124144036858</c:v>
                </c:pt>
                <c:pt idx="16">
                  <c:v>-1.4044492317069173</c:v>
                </c:pt>
                <c:pt idx="17">
                  <c:v>-0.79051158911208919</c:v>
                </c:pt>
                <c:pt idx="18">
                  <c:v>-7.4655362472987857E-3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Sheet1!$Q$83:$Q$101</c:f>
              <c:numCache>
                <c:formatCode>General</c:formatCode>
                <c:ptCount val="19"/>
                <c:pt idx="0">
                  <c:v>-1.4757199224620223</c:v>
                </c:pt>
                <c:pt idx="1">
                  <c:v>-1.0682366776938683</c:v>
                </c:pt>
                <c:pt idx="2">
                  <c:v>-0.58802823998611975</c:v>
                </c:pt>
                <c:pt idx="3">
                  <c:v>-6.7787037910680373E-2</c:v>
                </c:pt>
                <c:pt idx="4">
                  <c:v>0.45706908285617021</c:v>
                </c:pt>
                <c:pt idx="5">
                  <c:v>0.95080809452955772</c:v>
                </c:pt>
                <c:pt idx="6">
                  <c:v>1.3798164116227254</c:v>
                </c:pt>
                <c:pt idx="7">
                  <c:v>1.7148872925167227</c:v>
                </c:pt>
                <c:pt idx="8">
                  <c:v>1.9332092245849402</c:v>
                </c:pt>
                <c:pt idx="9">
                  <c:v>2.0199189242833389</c:v>
                </c:pt>
                <c:pt idx="10">
                  <c:v>1.9691132244843406</c:v>
                </c:pt>
                <c:pt idx="11">
                  <c:v>1.7842509601048384</c:v>
                </c:pt>
                <c:pt idx="12">
                  <c:v>1.4779174917910078</c:v>
                </c:pt>
                <c:pt idx="13">
                  <c:v>1.070967898807748</c:v>
                </c:pt>
                <c:pt idx="14">
                  <c:v>0.59110717227198228</c:v>
                </c:pt>
                <c:pt idx="15">
                  <c:v>7.1004068696553027E-2</c:v>
                </c:pt>
                <c:pt idx="16">
                  <c:v>-0.45393296794191307</c:v>
                </c:pt>
                <c:pt idx="17">
                  <c:v>-0.94796640113316732</c:v>
                </c:pt>
                <c:pt idx="18">
                  <c:v>-1.3774626012727591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Sheet1!$S$83:$S$101</c:f>
              <c:numCache>
                <c:formatCode>General</c:formatCode>
                <c:ptCount val="19"/>
                <c:pt idx="0">
                  <c:v>1.8998188400916847</c:v>
                </c:pt>
                <c:pt idx="1">
                  <c:v>2.0167438857369357</c:v>
                </c:pt>
                <c:pt idx="2">
                  <c:v>1.9963696874387968</c:v>
                </c:pt>
                <c:pt idx="3">
                  <c:v>1.8400833137497359</c:v>
                </c:pt>
                <c:pt idx="4">
                  <c:v>1.5585246883099932</c:v>
                </c:pt>
                <c:pt idx="5">
                  <c:v>1.170862227432625</c:v>
                </c:pt>
                <c:pt idx="6">
                  <c:v>0.70348786078192416</c:v>
                </c:pt>
                <c:pt idx="7">
                  <c:v>0.1882202776988165</c:v>
                </c:pt>
                <c:pt idx="8">
                  <c:v>-0.3398612784453372</c:v>
                </c:pt>
                <c:pt idx="9">
                  <c:v>-0.84480519331228532</c:v>
                </c:pt>
                <c:pt idx="10">
                  <c:v>-1.2922350553827668</c:v>
                </c:pt>
                <c:pt idx="11">
                  <c:v>-1.65168999046525</c:v>
                </c:pt>
                <c:pt idx="12">
                  <c:v>-1.8986984277432406</c:v>
                </c:pt>
                <c:pt idx="13">
                  <c:v>-2.0164441160676665</c:v>
                </c:pt>
                <c:pt idx="14">
                  <c:v>-1.9969109686667412</c:v>
                </c:pt>
                <c:pt idx="15">
                  <c:v>-1.8414287956313489</c:v>
                </c:pt>
                <c:pt idx="16">
                  <c:v>-1.5605827708921585</c:v>
                </c:pt>
                <c:pt idx="17">
                  <c:v>-1.1734927971469766</c:v>
                </c:pt>
                <c:pt idx="18">
                  <c:v>-0.70651182932922874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88800"/>
        <c:axId val="118664000"/>
      </c:lineChart>
      <c:catAx>
        <c:axId val="1189888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8664000"/>
        <c:crosses val="autoZero"/>
        <c:auto val="1"/>
        <c:lblAlgn val="ctr"/>
        <c:lblOffset val="100"/>
        <c:noMultiLvlLbl val="0"/>
      </c:catAx>
      <c:valAx>
        <c:axId val="118664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8988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Bảng Tính Q Sông Trà Lý số liệu đo ngày 15/12/2008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Sheet1!$H$106:$H$124</c:f>
              <c:numCache>
                <c:formatCode>General</c:formatCode>
                <c:ptCount val="19"/>
                <c:pt idx="0">
                  <c:v>139.71146577380952</c:v>
                </c:pt>
                <c:pt idx="1">
                  <c:v>139.72128743023995</c:v>
                </c:pt>
                <c:pt idx="2">
                  <c:v>139.75008374447211</c:v>
                </c:pt>
                <c:pt idx="3">
                  <c:v>139.79589427313962</c:v>
                </c:pt>
                <c:pt idx="4">
                  <c:v>139.85560025089248</c:v>
                </c:pt>
                <c:pt idx="5">
                  <c:v>139.9251369148908</c:v>
                </c:pt>
                <c:pt idx="6">
                  <c:v>139.99977023248871</c:v>
                </c:pt>
                <c:pt idx="7">
                  <c:v>140.07441919258136</c:v>
                </c:pt>
                <c:pt idx="8">
                  <c:v>140.14400171912806</c:v>
                </c:pt>
                <c:pt idx="9">
                  <c:v>140.20378065717614</c:v>
                </c:pt>
                <c:pt idx="10">
                  <c:v>140.24968627677342</c:v>
                </c:pt>
                <c:pt idx="11">
                  <c:v>140.27859333881142</c:v>
                </c:pt>
                <c:pt idx="12">
                  <c:v>140.28853386025045</c:v>
                </c:pt>
                <c:pt idx="13">
                  <c:v>140.27883109374173</c:v>
                </c:pt>
                <c:pt idx="14">
                  <c:v>140.25014560035856</c:v>
                </c:pt>
                <c:pt idx="15">
                  <c:v>140.20443027882126</c:v>
                </c:pt>
                <c:pt idx="16">
                  <c:v>140.1447974128105</c:v>
                </c:pt>
                <c:pt idx="17">
                  <c:v>140.07530678774347</c:v>
                </c:pt>
                <c:pt idx="18">
                  <c:v>140.00068930195101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Sheet1!$J$106:$J$124</c:f>
              <c:numCache>
                <c:formatCode>General</c:formatCode>
                <c:ptCount val="19"/>
                <c:pt idx="0">
                  <c:v>140.06952493281497</c:v>
                </c:pt>
                <c:pt idx="1">
                  <c:v>139.99471643399778</c:v>
                </c:pt>
                <c:pt idx="2">
                  <c:v>139.92026763857305</c:v>
                </c:pt>
                <c:pt idx="3">
                  <c:v>139.85124699543834</c:v>
                </c:pt>
                <c:pt idx="4">
                  <c:v>139.792353406713</c:v>
                </c:pt>
                <c:pt idx="5">
                  <c:v>139.74759632806581</c:v>
                </c:pt>
                <c:pt idx="6">
                  <c:v>139.72002280632447</c:v>
                </c:pt>
                <c:pt idx="7">
                  <c:v>139.71151003755472</c:v>
                </c:pt>
                <c:pt idx="8">
                  <c:v>139.72263756818501</c:v>
                </c:pt>
                <c:pt idx="9">
                  <c:v>139.7526478396808</c:v>
                </c:pt>
                <c:pt idx="10">
                  <c:v>139.79949776287444</c:v>
                </c:pt>
                <c:pt idx="11">
                  <c:v>139.85999781078695</c:v>
                </c:pt>
                <c:pt idx="12">
                  <c:v>139.93002916054959</c:v>
                </c:pt>
                <c:pt idx="13">
                  <c:v>140.00482410147649</c:v>
                </c:pt>
                <c:pt idx="14">
                  <c:v>140.07929061920095</c:v>
                </c:pt>
                <c:pt idx="15">
                  <c:v>140.14835905829722</c:v>
                </c:pt>
                <c:pt idx="16">
                  <c:v>140.20732726271302</c:v>
                </c:pt>
                <c:pt idx="17">
                  <c:v>140.25218069696854</c:v>
                </c:pt>
                <c:pt idx="18">
                  <c:v>140.27986575437868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Sheet1!$L$106:$L$124</c:f>
              <c:numCache>
                <c:formatCode>General</c:formatCode>
                <c:ptCount val="19"/>
                <c:pt idx="0">
                  <c:v>140.25502890277187</c:v>
                </c:pt>
                <c:pt idx="1">
                  <c:v>140.281258815841</c:v>
                </c:pt>
                <c:pt idx="2">
                  <c:v>140.28834072353348</c:v>
                </c:pt>
                <c:pt idx="3">
                  <c:v>140.2757924919608</c:v>
                </c:pt>
                <c:pt idx="4">
                  <c:v>140.24446840049865</c:v>
                </c:pt>
                <c:pt idx="5">
                  <c:v>140.19650098273519</c:v>
                </c:pt>
                <c:pt idx="6">
                  <c:v>140.13515584430303</c:v>
                </c:pt>
                <c:pt idx="7">
                  <c:v>140.06460934154862</c:v>
                </c:pt>
                <c:pt idx="8">
                  <c:v>139.98966425659989</c:v>
                </c:pt>
                <c:pt idx="9">
                  <c:v>139.91542282557793</c:v>
                </c:pt>
                <c:pt idx="10">
                  <c:v>139.84693938008158</c:v>
                </c:pt>
                <c:pt idx="11">
                  <c:v>139.78887624999612</c:v>
                </c:pt>
                <c:pt idx="12">
                  <c:v>139.74518635364601</c:v>
                </c:pt>
                <c:pt idx="13">
                  <c:v>139.71884408444788</c:v>
                </c:pt>
                <c:pt idx="14">
                  <c:v>139.71164281520942</c:v>
                </c:pt>
                <c:pt idx="15">
                  <c:v>139.72407280591298</c:v>
                </c:pt>
                <c:pt idx="16">
                  <c:v>139.75528782698134</c:v>
                </c:pt>
                <c:pt idx="17">
                  <c:v>139.80316277030201</c:v>
                </c:pt>
                <c:pt idx="18">
                  <c:v>139.86443832587128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Sheet1!$N$106:$N$124</c:f>
              <c:numCache>
                <c:formatCode>General</c:formatCode>
                <c:ptCount val="19"/>
                <c:pt idx="0">
                  <c:v>139.80757202330571</c:v>
                </c:pt>
                <c:pt idx="1">
                  <c:v>139.86973985229352</c:v>
                </c:pt>
                <c:pt idx="2">
                  <c:v>139.94077574822953</c:v>
                </c:pt>
                <c:pt idx="3">
                  <c:v>140.01584361126297</c:v>
                </c:pt>
                <c:pt idx="4">
                  <c:v>140.08983284658208</c:v>
                </c:pt>
                <c:pt idx="5">
                  <c:v>140.1577062919865</c:v>
                </c:pt>
                <c:pt idx="6">
                  <c:v>140.21484314619158</c:v>
                </c:pt>
                <c:pt idx="7">
                  <c:v>140.2573535514226</c:v>
                </c:pt>
                <c:pt idx="8">
                  <c:v>140.28234341362068</c:v>
                </c:pt>
                <c:pt idx="9">
                  <c:v>140.28811143139086</c:v>
                </c:pt>
                <c:pt idx="10">
                  <c:v>140.27426492002763</c:v>
                </c:pt>
                <c:pt idx="11">
                  <c:v>140.24174654535727</c:v>
                </c:pt>
                <c:pt idx="12">
                  <c:v>140.19277014736613</c:v>
                </c:pt>
                <c:pt idx="13">
                  <c:v>140.13067002272066</c:v>
                </c:pt>
                <c:pt idx="14">
                  <c:v>140.0596739269742</c:v>
                </c:pt>
                <c:pt idx="15">
                  <c:v>139.98461525039403</c:v>
                </c:pt>
                <c:pt idx="16">
                  <c:v>139.91060396238117</c:v>
                </c:pt>
                <c:pt idx="17">
                  <c:v>139.84267872647609</c:v>
                </c:pt>
                <c:pt idx="18">
                  <c:v>139.78546386984317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Sheet1!$P$106:$P$124</c:f>
              <c:numCache>
                <c:formatCode>General</c:formatCode>
                <c:ptCount val="19"/>
                <c:pt idx="0">
                  <c:v>139.83770562184952</c:v>
                </c:pt>
                <c:pt idx="1">
                  <c:v>139.78151590684843</c:v>
                </c:pt>
                <c:pt idx="2">
                  <c:v>139.74020051526318</c:v>
                </c:pt>
                <c:pt idx="3">
                  <c:v>139.71657218502642</c:v>
                </c:pt>
                <c:pt idx="4">
                  <c:v>139.71223952489615</c:v>
                </c:pt>
                <c:pt idx="5">
                  <c:v>139.72749750091356</c:v>
                </c:pt>
                <c:pt idx="6">
                  <c:v>139.76130735521448</c:v>
                </c:pt>
                <c:pt idx="7">
                  <c:v>139.81136732431466</c:v>
                </c:pt>
                <c:pt idx="8">
                  <c:v>139.87426934239181</c:v>
                </c:pt>
                <c:pt idx="9">
                  <c:v>139.94573106125804</c:v>
                </c:pt>
                <c:pt idx="10">
                  <c:v>140.02088739118102</c:v>
                </c:pt>
                <c:pt idx="11">
                  <c:v>140.09462171455303</c:v>
                </c:pt>
                <c:pt idx="12">
                  <c:v>140.16191422349306</c:v>
                </c:pt>
                <c:pt idx="13">
                  <c:v>140.21818366667523</c:v>
                </c:pt>
                <c:pt idx="14">
                  <c:v>140.25959923937481</c:v>
                </c:pt>
                <c:pt idx="15">
                  <c:v>140.2833413833626</c:v>
                </c:pt>
                <c:pt idx="16">
                  <c:v>140.28779374147888</c:v>
                </c:pt>
                <c:pt idx="17">
                  <c:v>140.27265319868388</c:v>
                </c:pt>
                <c:pt idx="18">
                  <c:v>140.23895051802754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Sheet1!$R$106:$R$124</c:f>
              <c:numCache>
                <c:formatCode>General</c:formatCode>
                <c:ptCount val="19"/>
                <c:pt idx="0">
                  <c:v>140.27064057480533</c:v>
                </c:pt>
                <c:pt idx="1">
                  <c:v>140.23555158642452</c:v>
                </c:pt>
                <c:pt idx="2">
                  <c:v>140.18442632543895</c:v>
                </c:pt>
                <c:pt idx="3">
                  <c:v>140.12074538238332</c:v>
                </c:pt>
                <c:pt idx="4">
                  <c:v>140.04884413439549</c:v>
                </c:pt>
                <c:pt idx="5">
                  <c:v>139.97361759420224</c:v>
                </c:pt>
                <c:pt idx="6">
                  <c:v>139.90018715930279</c:v>
                </c:pt>
                <c:pt idx="7">
                  <c:v>139.83355194895341</c:v>
                </c:pt>
                <c:pt idx="8">
                  <c:v>139.77824846581353</c:v>
                </c:pt>
                <c:pt idx="9">
                  <c:v>139.73804175237379</c:v>
                </c:pt>
                <c:pt idx="10">
                  <c:v>139.71566906813237</c:v>
                </c:pt>
                <c:pt idx="11">
                  <c:v>139.71265353789113</c:v>
                </c:pt>
                <c:pt idx="12">
                  <c:v>139.72920045793245</c:v>
                </c:pt>
                <c:pt idx="13">
                  <c:v>139.76418331951746</c:v>
                </c:pt>
                <c:pt idx="14">
                  <c:v>139.8152205012214</c:v>
                </c:pt>
                <c:pt idx="15">
                  <c:v>139.87883740891732</c:v>
                </c:pt>
                <c:pt idx="16">
                  <c:v>139.95070302497308</c:v>
                </c:pt>
                <c:pt idx="17">
                  <c:v>140.02592476247176</c:v>
                </c:pt>
                <c:pt idx="18">
                  <c:v>140.09938155088003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Sheet1!$T$106:$T$124</c:f>
              <c:numCache>
                <c:formatCode>General</c:formatCode>
                <c:ptCount val="19"/>
                <c:pt idx="0">
                  <c:v>140.03186778697082</c:v>
                </c:pt>
                <c:pt idx="1">
                  <c:v>140.1049675205297</c:v>
                </c:pt>
                <c:pt idx="2">
                  <c:v>140.17092110067301</c:v>
                </c:pt>
                <c:pt idx="3">
                  <c:v>140.22523842989608</c:v>
                </c:pt>
                <c:pt idx="4">
                  <c:v>140.26422160273447</c:v>
                </c:pt>
                <c:pt idx="5">
                  <c:v>140.28521665792164</c:v>
                </c:pt>
                <c:pt idx="6">
                  <c:v>140.28679425917744</c:v>
                </c:pt>
                <c:pt idx="7">
                  <c:v>140.26884700394012</c:v>
                </c:pt>
                <c:pt idx="8">
                  <c:v>140.23259673529665</c:v>
                </c:pt>
                <c:pt idx="9">
                  <c:v>140.18051135931717</c:v>
                </c:pt>
                <c:pt idx="10">
                  <c:v>140.11613683084153</c:v>
                </c:pt>
                <c:pt idx="11">
                  <c:v>140.04385574606926</c:v>
                </c:pt>
                <c:pt idx="12">
                  <c:v>139.96858897688733</c:v>
                </c:pt>
                <c:pt idx="13">
                  <c:v>139.895460659571</c:v>
                </c:pt>
                <c:pt idx="14">
                  <c:v>139.82944934531326</c:v>
                </c:pt>
                <c:pt idx="15">
                  <c:v>139.77504906213795</c:v>
                </c:pt>
                <c:pt idx="16">
                  <c:v>139.73596336298652</c:v>
                </c:pt>
                <c:pt idx="17">
                  <c:v>139.71485318908239</c:v>
                </c:pt>
                <c:pt idx="18">
                  <c:v>139.71315571394913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46560"/>
        <c:axId val="118666304"/>
      </c:lineChart>
      <c:catAx>
        <c:axId val="118146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8666304"/>
        <c:crosses val="autoZero"/>
        <c:auto val="1"/>
        <c:lblAlgn val="ctr"/>
        <c:lblOffset val="100"/>
        <c:noMultiLvlLbl val="0"/>
      </c:catAx>
      <c:valAx>
        <c:axId val="118666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8146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Bảng Tính Q Sông Ninh Cơ  số liệu đo ngày 15/12/2008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Sheet1!$H$129:$H$147</c:f>
              <c:numCache>
                <c:formatCode>General</c:formatCode>
                <c:ptCount val="19"/>
                <c:pt idx="0">
                  <c:v>83.511178650565839</c:v>
                </c:pt>
                <c:pt idx="1">
                  <c:v>83.527818046915414</c:v>
                </c:pt>
                <c:pt idx="2">
                  <c:v>83.576603431469408</c:v>
                </c:pt>
                <c:pt idx="3">
                  <c:v>83.654213511691793</c:v>
                </c:pt>
                <c:pt idx="4">
                  <c:v>83.755364619481611</c:v>
                </c:pt>
                <c:pt idx="5">
                  <c:v>83.873170421516207</c:v>
                </c:pt>
                <c:pt idx="6">
                  <c:v>83.999610738502668</c:v>
                </c:pt>
                <c:pt idx="7">
                  <c:v>84.126077556280663</c:v>
                </c:pt>
                <c:pt idx="8">
                  <c:v>84.243961056524881</c:v>
                </c:pt>
                <c:pt idx="9">
                  <c:v>84.345235770274499</c:v>
                </c:pt>
                <c:pt idx="10">
                  <c:v>84.423006949154797</c:v>
                </c:pt>
                <c:pt idx="11">
                  <c:v>84.471979957522464</c:v>
                </c:pt>
                <c:pt idx="12">
                  <c:v>84.488820729475506</c:v>
                </c:pt>
                <c:pt idx="13">
                  <c:v>84.472382750935964</c:v>
                </c:pt>
                <c:pt idx="14">
                  <c:v>84.423785113941975</c:v>
                </c:pt>
                <c:pt idx="15">
                  <c:v>84.346336329238937</c:v>
                </c:pt>
                <c:pt idx="16">
                  <c:v>84.245309083983258</c:v>
                </c:pt>
                <c:pt idx="17">
                  <c:v>84.127581278977999</c:v>
                </c:pt>
                <c:pt idx="18">
                  <c:v>84.001167783504613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Sheet1!$J$129:$J$147</c:f>
              <c:numCache>
                <c:formatCode>General</c:formatCode>
                <c:ptCount val="19"/>
                <c:pt idx="0">
                  <c:v>84.486908999728655</c:v>
                </c:pt>
                <c:pt idx="1">
                  <c:v>84.481509238586582</c:v>
                </c:pt>
                <c:pt idx="2">
                  <c:v>84.443328490787124</c:v>
                </c:pt>
                <c:pt idx="3">
                  <c:v>84.37496608877062</c:v>
                </c:pt>
                <c:pt idx="4">
                  <c:v>84.281076121822977</c:v>
                </c:pt>
                <c:pt idx="5">
                  <c:v>84.168050587245872</c:v>
                </c:pt>
                <c:pt idx="6">
                  <c:v>84.043584225335024</c:v>
                </c:pt>
                <c:pt idx="7">
                  <c:v>83.916150664054598</c:v>
                </c:pt>
                <c:pt idx="8">
                  <c:v>83.794425537301663</c:v>
                </c:pt>
                <c:pt idx="9">
                  <c:v>83.686695850674852</c:v>
                </c:pt>
                <c:pt idx="10">
                  <c:v>83.600295804926532</c:v>
                </c:pt>
                <c:pt idx="11">
                  <c:v>83.541107486047821</c:v>
                </c:pt>
                <c:pt idx="12">
                  <c:v>83.513160414836946</c:v>
                </c:pt>
                <c:pt idx="13">
                  <c:v>83.51835721848164</c:v>
                </c:pt>
                <c:pt idx="14">
                  <c:v>83.556344100341491</c:v>
                </c:pt>
                <c:pt idx="15">
                  <c:v>83.624534926303994</c:v>
                </c:pt>
                <c:pt idx="16">
                  <c:v>83.718287287923161</c:v>
                </c:pt>
                <c:pt idx="17">
                  <c:v>83.831218556021682</c:v>
                </c:pt>
                <c:pt idx="18">
                  <c:v>83.955640407933956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Sheet1!$L$129:$L$147</c:f>
              <c:numCache>
                <c:formatCode>General</c:formatCode>
                <c:ptCount val="19"/>
                <c:pt idx="0">
                  <c:v>83.518813086533186</c:v>
                </c:pt>
                <c:pt idx="1">
                  <c:v>83.512930962956204</c:v>
                </c:pt>
                <c:pt idx="2">
                  <c:v>83.540208335241488</c:v>
                </c:pt>
                <c:pt idx="3">
                  <c:v>83.598788169078446</c:v>
                </c:pt>
                <c:pt idx="4">
                  <c:v>83.684682369125326</c:v>
                </c:pt>
                <c:pt idx="5">
                  <c:v>83.792043287195895</c:v>
                </c:pt>
                <c:pt idx="6">
                  <c:v>83.913561828176782</c:v>
                </c:pt>
                <c:pt idx="7">
                  <c:v>84.040965050759098</c:v>
                </c:pt>
                <c:pt idx="8">
                  <c:v>84.16557938649413</c:v>
                </c:pt>
                <c:pt idx="9">
                  <c:v>84.278921133409568</c:v>
                </c:pt>
                <c:pt idx="10">
                  <c:v>84.37327402358035</c:v>
                </c:pt>
                <c:pt idx="11">
                  <c:v>84.442214544047786</c:v>
                </c:pt>
                <c:pt idx="12">
                  <c:v>84.481049247416706</c:v>
                </c:pt>
                <c:pt idx="13">
                  <c:v>84.487134280172043</c:v>
                </c:pt>
                <c:pt idx="14">
                  <c:v>84.460055375334932</c:v>
                </c:pt>
                <c:pt idx="15">
                  <c:v>84.401656055619014</c:v>
                </c:pt>
                <c:pt idx="16">
                  <c:v>84.315912127025484</c:v>
                </c:pt>
                <c:pt idx="17">
                  <c:v>84.20866100731071</c:v>
                </c:pt>
                <c:pt idx="18">
                  <c:v>84.087204316553013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Sheet1!$N$129:$N$147</c:f>
              <c:numCache>
                <c:formatCode>General</c:formatCode>
                <c:ptCount val="19"/>
                <c:pt idx="0">
                  <c:v>84.47169986213818</c:v>
                </c:pt>
                <c:pt idx="1">
                  <c:v>84.488817846759929</c:v>
                </c:pt>
                <c:pt idx="2">
                  <c:v>84.472657277143412</c:v>
                </c:pt>
                <c:pt idx="3">
                  <c:v>84.424318359420766</c:v>
                </c:pt>
                <c:pt idx="4">
                  <c:v>84.347091990816637</c:v>
                </c:pt>
                <c:pt idx="5">
                  <c:v>84.246235716474359</c:v>
                </c:pt>
                <c:pt idx="6">
                  <c:v>84.128615797554872</c:v>
                </c:pt>
                <c:pt idx="7">
                  <c:v>84.002239758491243</c:v>
                </c:pt>
                <c:pt idx="8">
                  <c:v>83.875711237424468</c:v>
                </c:pt>
                <c:pt idx="9">
                  <c:v>83.757644253419016</c:v>
                </c:pt>
                <c:pt idx="10">
                  <c:v>83.656076766948289</c:v>
                </c:pt>
                <c:pt idx="11">
                  <c:v>83.577923458255185</c:v>
                </c:pt>
                <c:pt idx="12">
                  <c:v>83.528504978251846</c:v>
                </c:pt>
                <c:pt idx="13">
                  <c:v>83.511185720399098</c:v>
                </c:pt>
                <c:pt idx="14">
                  <c:v>83.527144773933628</c:v>
                </c:pt>
                <c:pt idx="15">
                  <c:v>83.575295651870235</c:v>
                </c:pt>
                <c:pt idx="16">
                  <c:v>83.652360258669518</c:v>
                </c:pt>
                <c:pt idx="17">
                  <c:v>83.753092061877297</c:v>
                </c:pt>
                <c:pt idx="18">
                  <c:v>83.870633274285538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Sheet1!$P$129:$P$147</c:f>
              <c:numCache>
                <c:formatCode>General</c:formatCode>
                <c:ptCount val="19"/>
                <c:pt idx="0">
                  <c:v>83.541477924439576</c:v>
                </c:pt>
                <c:pt idx="1">
                  <c:v>83.513258015528848</c:v>
                </c:pt>
                <c:pt idx="2">
                  <c:v>83.518175336851499</c:v>
                </c:pt>
                <c:pt idx="3">
                  <c:v>83.555895118829369</c:v>
                </c:pt>
                <c:pt idx="4">
                  <c:v>83.623849411419897</c:v>
                </c:pt>
                <c:pt idx="5">
                  <c:v>83.717411909289311</c:v>
                </c:pt>
                <c:pt idx="6">
                  <c:v>83.830212909120476</c:v>
                </c:pt>
                <c:pt idx="7">
                  <c:v>83.954572956867381</c:v>
                </c:pt>
                <c:pt idx="8">
                  <c:v>84.082025662398351</c:v>
                </c:pt>
                <c:pt idx="9">
                  <c:v>84.203894088482187</c:v>
                </c:pt>
                <c:pt idx="10">
                  <c:v>84.31188147375012</c:v>
                </c:pt>
                <c:pt idx="11">
                  <c:v>84.398636073413172</c:v>
                </c:pt>
                <c:pt idx="12">
                  <c:v>84.458251663569214</c:v>
                </c:pt>
                <c:pt idx="13">
                  <c:v>84.486669634935467</c:v>
                </c:pt>
                <c:pt idx="14">
                  <c:v>84.481955301600365</c:v>
                </c:pt>
                <c:pt idx="15">
                  <c:v>84.444429613788273</c:v>
                </c:pt>
                <c:pt idx="16">
                  <c:v>84.376647307676336</c:v>
                </c:pt>
                <c:pt idx="17">
                  <c:v>84.283222979816898</c:v>
                </c:pt>
                <c:pt idx="18">
                  <c:v>84.170516926959408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Sheet1!$R$129:$R$147</c:f>
              <c:numCache>
                <c:formatCode>General</c:formatCode>
                <c:ptCount val="19"/>
                <c:pt idx="0">
                  <c:v>84.441756661080674</c:v>
                </c:pt>
                <c:pt idx="1">
                  <c:v>84.480857692408449</c:v>
                </c:pt>
                <c:pt idx="2">
                  <c:v>84.487222094123041</c:v>
                </c:pt>
                <c:pt idx="3">
                  <c:v>84.460416579900993</c:v>
                </c:pt>
                <c:pt idx="4">
                  <c:v>84.402266060115025</c:v>
                </c:pt>
                <c:pt idx="5">
                  <c:v>84.316729402551005</c:v>
                </c:pt>
                <c:pt idx="6">
                  <c:v>84.209629914023381</c:v>
                </c:pt>
                <c:pt idx="7">
                  <c:v>84.088258891610479</c:v>
                </c:pt>
                <c:pt idx="8">
                  <c:v>83.960879233606747</c:v>
                </c:pt>
                <c:pt idx="9">
                  <c:v>83.836162904192378</c:v>
                </c:pt>
                <c:pt idx="10">
                  <c:v>83.722600549034908</c:v>
                </c:pt>
                <c:pt idx="11">
                  <c:v>83.627923454994217</c:v>
                </c:pt>
                <c:pt idx="12">
                  <c:v>83.558577206719136</c:v>
                </c:pt>
                <c:pt idx="13">
                  <c:v>83.519282873417254</c:v>
                </c:pt>
                <c:pt idx="14">
                  <c:v>83.51271560005452</c:v>
                </c:pt>
                <c:pt idx="15">
                  <c:v>83.53932248438781</c:v>
                </c:pt>
                <c:pt idx="16">
                  <c:v>83.597292138700311</c:v>
                </c:pt>
                <c:pt idx="17">
                  <c:v>83.682678008466581</c:v>
                </c:pt>
                <c:pt idx="18">
                  <c:v>83.789667052454575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Sheet1!$T$129:$T$147</c:f>
              <c:numCache>
                <c:formatCode>General</c:formatCode>
                <c:ptCount val="19"/>
                <c:pt idx="0">
                  <c:v>83.578465203170339</c:v>
                </c:pt>
                <c:pt idx="1">
                  <c:v>83.528788988786914</c:v>
                </c:pt>
                <c:pt idx="2">
                  <c:v>83.511192661212561</c:v>
                </c:pt>
                <c:pt idx="3">
                  <c:v>83.526874172497259</c:v>
                </c:pt>
                <c:pt idx="4">
                  <c:v>83.574765930638605</c:v>
                </c:pt>
                <c:pt idx="5">
                  <c:v>83.651607480885517</c:v>
                </c:pt>
                <c:pt idx="6">
                  <c:v>83.752167476398768</c:v>
                </c:pt>
                <c:pt idx="7">
                  <c:v>83.869599826580156</c:v>
                </c:pt>
                <c:pt idx="8">
                  <c:v>83.99590977661309</c:v>
                </c:pt>
                <c:pt idx="9">
                  <c:v>84.12249818767549</c:v>
                </c:pt>
                <c:pt idx="10">
                  <c:v>84.240746963412235</c:v>
                </c:pt>
                <c:pt idx="11">
                  <c:v>84.342605767030093</c:v>
                </c:pt>
                <c:pt idx="12">
                  <c:v>84.421140085513002</c:v>
                </c:pt>
                <c:pt idx="13">
                  <c:v>84.471003328930735</c:v>
                </c:pt>
                <c:pt idx="14">
                  <c:v>84.488800824479156</c:v>
                </c:pt>
                <c:pt idx="15">
                  <c:v>84.47332092466047</c:v>
                </c:pt>
                <c:pt idx="16">
                  <c:v>84.425617495836363</c:v>
                </c:pt>
                <c:pt idx="17">
                  <c:v>84.348938171361524</c:v>
                </c:pt>
                <c:pt idx="18">
                  <c:v>84.248503253799342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90848"/>
        <c:axId val="118668608"/>
      </c:lineChart>
      <c:catAx>
        <c:axId val="118990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8668608"/>
        <c:crosses val="autoZero"/>
        <c:auto val="1"/>
        <c:lblAlgn val="ctr"/>
        <c:lblOffset val="100"/>
        <c:noMultiLvlLbl val="0"/>
      </c:catAx>
      <c:valAx>
        <c:axId val="118668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8990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Bảng Tính Q Sông Đáy  số liệu đo ngày 15/12/2008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Sheet1!$H$152:$H$170</c:f>
              <c:numCache>
                <c:formatCode>General</c:formatCode>
                <c:ptCount val="19"/>
                <c:pt idx="0">
                  <c:v>307.51505353009259</c:v>
                </c:pt>
                <c:pt idx="1">
                  <c:v>307.53156102619613</c:v>
                </c:pt>
                <c:pt idx="2">
                  <c:v>307.57995968973637</c:v>
                </c:pt>
                <c:pt idx="3">
                  <c:v>307.65695455601343</c:v>
                </c:pt>
                <c:pt idx="4">
                  <c:v>307.7573038404845</c:v>
                </c:pt>
                <c:pt idx="5">
                  <c:v>307.87417579768811</c:v>
                </c:pt>
                <c:pt idx="6">
                  <c:v>307.99961382417274</c:v>
                </c:pt>
                <c:pt idx="7">
                  <c:v>308.12507814137746</c:v>
                </c:pt>
                <c:pt idx="8">
                  <c:v>308.24202718087821</c:v>
                </c:pt>
                <c:pt idx="9">
                  <c:v>308.34249909148645</c:v>
                </c:pt>
                <c:pt idx="10">
                  <c:v>308.41965377939482</c:v>
                </c:pt>
                <c:pt idx="11">
                  <c:v>308.46823857945753</c:v>
                </c:pt>
                <c:pt idx="12">
                  <c:v>308.48494585486316</c:v>
                </c:pt>
                <c:pt idx="13">
                  <c:v>308.46863817993369</c:v>
                </c:pt>
                <c:pt idx="14">
                  <c:v>308.42042577568139</c:v>
                </c:pt>
                <c:pt idx="15">
                  <c:v>308.34359092633645</c:v>
                </c:pt>
                <c:pt idx="16">
                  <c:v>308.24336452254306</c:v>
                </c:pt>
                <c:pt idx="17">
                  <c:v>308.12656994408752</c:v>
                </c:pt>
                <c:pt idx="18">
                  <c:v>308.00115852650225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Sheet1!$J$152:$J$170</c:f>
              <c:numCache>
                <c:formatCode>General</c:formatCode>
                <c:ptCount val="19"/>
                <c:pt idx="0">
                  <c:v>307.60516581247737</c:v>
                </c:pt>
                <c:pt idx="1">
                  <c:v>307.69144427821618</c:v>
                </c:pt>
                <c:pt idx="2">
                  <c:v>307.79872911348713</c:v>
                </c:pt>
                <c:pt idx="3">
                  <c:v>307.91971640286806</c:v>
                </c:pt>
                <c:pt idx="4">
                  <c:v>308.04616937247999</c:v>
                </c:pt>
                <c:pt idx="5">
                  <c:v>308.16947914677615</c:v>
                </c:pt>
                <c:pt idx="6">
                  <c:v>308.28125083788728</c:v>
                </c:pt>
                <c:pt idx="7">
                  <c:v>308.37387506675816</c:v>
                </c:pt>
                <c:pt idx="8">
                  <c:v>308.44104600710875</c:v>
                </c:pt>
                <c:pt idx="9">
                  <c:v>308.47819068396177</c:v>
                </c:pt>
                <c:pt idx="10">
                  <c:v>308.48278030023761</c:v>
                </c:pt>
                <c:pt idx="11">
                  <c:v>308.45450239640735</c:v>
                </c:pt>
                <c:pt idx="12">
                  <c:v>308.3952821226319</c:v>
                </c:pt>
                <c:pt idx="13">
                  <c:v>308.30915117518805</c:v>
                </c:pt>
                <c:pt idx="14">
                  <c:v>308.20197331994513</c:v>
                </c:pt>
                <c:pt idx="15">
                  <c:v>308.08104518916087</c:v>
                </c:pt>
                <c:pt idx="16">
                  <c:v>307.95459952921698</c:v>
                </c:pt>
                <c:pt idx="17">
                  <c:v>307.83124471802051</c:v>
                </c:pt>
                <c:pt idx="18">
                  <c:v>307.71937870953775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Sheet1!$L$152:$L$170</c:f>
              <c:numCache>
                <c:formatCode>General</c:formatCode>
                <c:ptCount val="19"/>
                <c:pt idx="0">
                  <c:v>307.84201350591889</c:v>
                </c:pt>
                <c:pt idx="1">
                  <c:v>307.96599857975696</c:v>
                </c:pt>
                <c:pt idx="2">
                  <c:v>308.09229845882402</c:v>
                </c:pt>
                <c:pt idx="3">
                  <c:v>308.21231468992602</c:v>
                </c:pt>
                <c:pt idx="4">
                  <c:v>308.31787660850426</c:v>
                </c:pt>
                <c:pt idx="5">
                  <c:v>308.40179759472431</c:v>
                </c:pt>
                <c:pt idx="6">
                  <c:v>308.45836433613221</c:v>
                </c:pt>
                <c:pt idx="7">
                  <c:v>308.4837257880402</c:v>
                </c:pt>
                <c:pt idx="8">
                  <c:v>308.47615535135117</c:v>
                </c:pt>
                <c:pt idx="9">
                  <c:v>308.43616841884301</c:v>
                </c:pt>
                <c:pt idx="10">
                  <c:v>308.36648728740232</c:v>
                </c:pt>
                <c:pt idx="11">
                  <c:v>308.27185582496963</c:v>
                </c:pt>
                <c:pt idx="12">
                  <c:v>308.15871650960935</c:v>
                </c:pt>
                <c:pt idx="13">
                  <c:v>308.03477182777442</c:v>
                </c:pt>
                <c:pt idx="14">
                  <c:v>307.90845989162545</c:v>
                </c:pt>
                <c:pt idx="15">
                  <c:v>307.78837997519855</c:v>
                </c:pt>
                <c:pt idx="16">
                  <c:v>307.68270707872796</c:v>
                </c:pt>
                <c:pt idx="17">
                  <c:v>307.59863537738545</c:v>
                </c:pt>
                <c:pt idx="18">
                  <c:v>307.54188844425988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Sheet1!$N$152:$N$170</c:f>
              <c:numCache>
                <c:formatCode>General</c:formatCode>
                <c:ptCount val="19"/>
                <c:pt idx="0">
                  <c:v>308.13757499336054</c:v>
                </c:pt>
                <c:pt idx="1">
                  <c:v>308.25318910311825</c:v>
                </c:pt>
                <c:pt idx="2">
                  <c:v>308.35156618407979</c:v>
                </c:pt>
                <c:pt idx="3">
                  <c:v>308.426008757734</c:v>
                </c:pt>
                <c:pt idx="4">
                  <c:v>308.47144879875935</c:v>
                </c:pt>
                <c:pt idx="5">
                  <c:v>308.48479276447961</c:v>
                </c:pt>
                <c:pt idx="6">
                  <c:v>308.46513220220652</c:v>
                </c:pt>
                <c:pt idx="7">
                  <c:v>308.41380559639242</c:v>
                </c:pt>
                <c:pt idx="8">
                  <c:v>308.33430724506024</c:v>
                </c:pt>
                <c:pt idx="9">
                  <c:v>308.23204936917153</c:v>
                </c:pt>
                <c:pt idx="10">
                  <c:v>308.11399365044809</c:v>
                </c:pt>
                <c:pt idx="11">
                  <c:v>307.98817728242682</c:v>
                </c:pt>
                <c:pt idx="12">
                  <c:v>307.86316580103272</c:v>
                </c:pt>
                <c:pt idx="13">
                  <c:v>307.74746994578067</c:v>
                </c:pt>
                <c:pt idx="14">
                  <c:v>307.64896625149788</c:v>
                </c:pt>
                <c:pt idx="15">
                  <c:v>307.57436081648774</c:v>
                </c:pt>
                <c:pt idx="16">
                  <c:v>307.52873275361804</c:v>
                </c:pt>
                <c:pt idx="17">
                  <c:v>307.51518840602881</c:v>
                </c:pt>
                <c:pt idx="18">
                  <c:v>307.53464986833836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Sheet1!$P$152:$P$170</c:f>
              <c:numCache>
                <c:formatCode>General</c:formatCode>
                <c:ptCount val="19"/>
                <c:pt idx="0">
                  <c:v>308.38200837731011</c:v>
                </c:pt>
                <c:pt idx="1">
                  <c:v>308.44628491965017</c:v>
                </c:pt>
                <c:pt idx="2">
                  <c:v>308.48017853509282</c:v>
                </c:pt>
                <c:pt idx="3">
                  <c:v>308.48138175772334</c:v>
                </c:pt>
                <c:pt idx="4">
                  <c:v>308.44981267255071</c:v>
                </c:pt>
                <c:pt idx="5">
                  <c:v>308.38762049225221</c:v>
                </c:pt>
                <c:pt idx="6">
                  <c:v>308.29903923949905</c:v>
                </c:pt>
                <c:pt idx="7">
                  <c:v>308.19009949612001</c:v>
                </c:pt>
                <c:pt idx="8">
                  <c:v>308.06821784312325</c:v>
                </c:pt>
                <c:pt idx="9">
                  <c:v>307.94169194236127</c:v>
                </c:pt>
                <c:pt idx="10">
                  <c:v>307.81913563450911</c:v>
                </c:pt>
                <c:pt idx="11">
                  <c:v>307.70889251169433</c:v>
                </c:pt>
                <c:pt idx="12">
                  <c:v>307.61846788855786</c:v>
                </c:pt>
                <c:pt idx="13">
                  <c:v>307.55401784296271</c:v>
                </c:pt>
                <c:pt idx="14">
                  <c:v>307.51993011228848</c:v>
                </c:pt>
                <c:pt idx="15">
                  <c:v>307.51852537774914</c:v>
                </c:pt>
                <c:pt idx="16">
                  <c:v>307.54989927319878</c:v>
                </c:pt>
                <c:pt idx="17">
                  <c:v>307.6119158744105</c:v>
                </c:pt>
                <c:pt idx="18">
                  <c:v>307.70035311207823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Sheet1!$R$152:$R$170</c:f>
              <c:numCache>
                <c:formatCode>General</c:formatCode>
                <c:ptCount val="19"/>
                <c:pt idx="0">
                  <c:v>308.48447290941465</c:v>
                </c:pt>
                <c:pt idx="1">
                  <c:v>308.47352427490608</c:v>
                </c:pt>
                <c:pt idx="2">
                  <c:v>308.43033826737599</c:v>
                </c:pt>
                <c:pt idx="3">
                  <c:v>308.35785497565996</c:v>
                </c:pt>
                <c:pt idx="4">
                  <c:v>308.2610090378256</c:v>
                </c:pt>
                <c:pt idx="5">
                  <c:v>308.14639369267616</c:v>
                </c:pt>
                <c:pt idx="6">
                  <c:v>308.02181191427525</c:v>
                </c:pt>
                <c:pt idx="7">
                  <c:v>307.89574518810275</c:v>
                </c:pt>
                <c:pt idx="8">
                  <c:v>307.7767760943824</c:v>
                </c:pt>
                <c:pt idx="9">
                  <c:v>307.67300400891287</c:v>
                </c:pt>
                <c:pt idx="10">
                  <c:v>307.59149370029377</c:v>
                </c:pt>
                <c:pt idx="11">
                  <c:v>307.53779436286072</c:v>
                </c:pt>
                <c:pt idx="12">
                  <c:v>307.51556182940527</c:v>
                </c:pt>
                <c:pt idx="13">
                  <c:v>307.52630968331107</c:v>
                </c:pt>
                <c:pt idx="14">
                  <c:v>307.56930621430701</c:v>
                </c:pt>
                <c:pt idx="15">
                  <c:v>307.64162423305606</c:v>
                </c:pt>
                <c:pt idx="16">
                  <c:v>307.73834035321852</c:v>
                </c:pt>
                <c:pt idx="17">
                  <c:v>307.85287017393443</c:v>
                </c:pt>
                <c:pt idx="18">
                  <c:v>307.97741654361488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Sheet1!$T$152:$T$170</c:f>
              <c:numCache>
                <c:formatCode>General</c:formatCode>
                <c:ptCount val="19"/>
                <c:pt idx="0">
                  <c:v>308.40688886985197</c:v>
                </c:pt>
                <c:pt idx="1">
                  <c:v>308.32478398777164</c:v>
                </c:pt>
                <c:pt idx="2">
                  <c:v>308.22056792128097</c:v>
                </c:pt>
                <c:pt idx="3">
                  <c:v>308.10133566505777</c:v>
                </c:pt>
                <c:pt idx="4">
                  <c:v>307.97520451091538</c:v>
                </c:pt>
                <c:pt idx="5">
                  <c:v>307.85076142531187</c:v>
                </c:pt>
                <c:pt idx="6">
                  <c:v>307.73647845156825</c:v>
                </c:pt>
                <c:pt idx="7">
                  <c:v>307.64013593601493</c:v>
                </c:pt>
                <c:pt idx="8">
                  <c:v>307.56829284463583</c:v>
                </c:pt>
                <c:pt idx="9">
                  <c:v>307.52584023087547</c:v>
                </c:pt>
                <c:pt idx="10">
                  <c:v>307.51566825436885</c:v>
                </c:pt>
                <c:pt idx="11">
                  <c:v>307.53846941984779</c:v>
                </c:pt>
                <c:pt idx="12">
                  <c:v>307.59269143165227</c:v>
                </c:pt>
                <c:pt idx="13">
                  <c:v>307.6746428734956</c:v>
                </c:pt>
                <c:pt idx="14">
                  <c:v>307.77874451884099</c:v>
                </c:pt>
                <c:pt idx="15">
                  <c:v>307.8979091627636</c:v>
                </c:pt>
                <c:pt idx="16">
                  <c:v>308.02402411647284</c:v>
                </c:pt>
                <c:pt idx="17">
                  <c:v>308.14850351643054</c:v>
                </c:pt>
                <c:pt idx="18">
                  <c:v>308.26287284704676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89312"/>
        <c:axId val="119310016"/>
      </c:lineChart>
      <c:catAx>
        <c:axId val="118989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310016"/>
        <c:crosses val="autoZero"/>
        <c:auto val="1"/>
        <c:lblAlgn val="ctr"/>
        <c:lblOffset val="100"/>
        <c:noMultiLvlLbl val="0"/>
      </c:catAx>
      <c:valAx>
        <c:axId val="119310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89893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vi-V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vi-VN"/>
              <a:t>Bảng Tính Q Ba Lạt  số liệu đo ngày 15/12/2008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Sheet1!$H$175:$H$193</c:f>
              <c:numCache>
                <c:formatCode>General</c:formatCode>
                <c:ptCount val="19"/>
                <c:pt idx="0">
                  <c:v>349.37006172839506</c:v>
                </c:pt>
                <c:pt idx="1">
                  <c:v>349.39150472099169</c:v>
                </c:pt>
                <c:pt idx="2">
                  <c:v>349.45437386707357</c:v>
                </c:pt>
                <c:pt idx="3">
                  <c:v>349.5543890563672</c:v>
                </c:pt>
                <c:pt idx="4">
                  <c:v>349.68474128849823</c:v>
                </c:pt>
                <c:pt idx="5">
                  <c:v>349.83655622744192</c:v>
                </c:pt>
                <c:pt idx="6">
                  <c:v>349.9994983633282</c:v>
                </c:pt>
                <c:pt idx="7">
                  <c:v>350.16247465047007</c:v>
                </c:pt>
                <c:pt idx="8">
                  <c:v>350.31438971817431</c:v>
                </c:pt>
                <c:pt idx="9">
                  <c:v>350.44490123983877</c:v>
                </c:pt>
                <c:pt idx="10">
                  <c:v>350.54512403506089</c:v>
                </c:pt>
                <c:pt idx="11">
                  <c:v>350.60823496972472</c:v>
                </c:pt>
                <c:pt idx="12">
                  <c:v>350.6299374726716</c:v>
                </c:pt>
                <c:pt idx="13">
                  <c:v>350.60875404481629</c:v>
                </c:pt>
                <c:pt idx="14">
                  <c:v>350.54612684678671</c:v>
                </c:pt>
                <c:pt idx="15">
                  <c:v>350.44631951711466</c:v>
                </c:pt>
                <c:pt idx="16">
                  <c:v>350.31612690516135</c:v>
                </c:pt>
                <c:pt idx="17">
                  <c:v>350.16441248006367</c:v>
                </c:pt>
                <c:pt idx="18">
                  <c:v>350.00150490874296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Sheet1!$J$175:$J$193</c:f>
              <c:numCache>
                <c:formatCode>General</c:formatCode>
                <c:ptCount val="19"/>
                <c:pt idx="0">
                  <c:v>350.28225871929618</c:v>
                </c:pt>
                <c:pt idx="1">
                  <c:v>350.41833571765142</c:v>
                </c:pt>
                <c:pt idx="2">
                  <c:v>350.52593256136021</c:v>
                </c:pt>
                <c:pt idx="3">
                  <c:v>350.59772409357129</c:v>
                </c:pt>
                <c:pt idx="4">
                  <c:v>350.62882277097094</c:v>
                </c:pt>
                <c:pt idx="5">
                  <c:v>350.61711140608446</c:v>
                </c:pt>
                <c:pt idx="6">
                  <c:v>350.56338730468565</c:v>
                </c:pt>
                <c:pt idx="7">
                  <c:v>350.47130798548869</c:v>
                </c:pt>
                <c:pt idx="8">
                  <c:v>350.34714217750661</c:v>
                </c:pt>
                <c:pt idx="9">
                  <c:v>350.19934304709346</c:v>
                </c:pt>
                <c:pt idx="10">
                  <c:v>350.03797270922809</c:v>
                </c:pt>
                <c:pt idx="11">
                  <c:v>349.87401720211818</c:v>
                </c:pt>
                <c:pt idx="12">
                  <c:v>349.71863856142221</c:v>
                </c:pt>
                <c:pt idx="13">
                  <c:v>349.58241491262424</c:v>
                </c:pt>
                <c:pt idx="14">
                  <c:v>349.47462031581654</c:v>
                </c:pt>
                <c:pt idx="15">
                  <c:v>349.40259339081473</c:v>
                </c:pt>
                <c:pt idx="16">
                  <c:v>349.37123770639437</c:v>
                </c:pt>
                <c:pt idx="17">
                  <c:v>349.38268794698149</c:v>
                </c:pt>
                <c:pt idx="18">
                  <c:v>349.43616458405654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val>
            <c:numRef>
              <c:f>Sheet1!$L$175:$L$193</c:f>
              <c:numCache>
                <c:formatCode>General</c:formatCode>
                <c:ptCount val="19"/>
                <c:pt idx="0">
                  <c:v>350.37699290152688</c:v>
                </c:pt>
                <c:pt idx="1">
                  <c:v>350.23360488348015</c:v>
                </c:pt>
                <c:pt idx="2">
                  <c:v>350.07431312370892</c:v>
                </c:pt>
                <c:pt idx="3">
                  <c:v>349.90996215152478</c:v>
                </c:pt>
                <c:pt idx="4">
                  <c:v>349.75174092571513</c:v>
                </c:pt>
                <c:pt idx="5">
                  <c:v>349.61042109400046</c:v>
                </c:pt>
                <c:pt idx="6">
                  <c:v>349.49562366288825</c:v>
                </c:pt>
                <c:pt idx="7">
                  <c:v>349.41516400279301</c:v>
                </c:pt>
                <c:pt idx="8">
                  <c:v>349.37451978025302</c:v>
                </c:pt>
                <c:pt idx="9">
                  <c:v>349.3764580402385</c:v>
                </c:pt>
                <c:pt idx="10">
                  <c:v>349.42084682666302</c:v>
                </c:pt>
                <c:pt idx="11">
                  <c:v>349.50466416590922</c:v>
                </c:pt>
                <c:pt idx="12">
                  <c:v>349.62220380177411</c:v>
                </c:pt>
                <c:pt idx="13">
                  <c:v>349.76546367546791</c:v>
                </c:pt>
                <c:pt idx="14">
                  <c:v>349.92469070307908</c:v>
                </c:pt>
                <c:pt idx="15">
                  <c:v>350.08904476223961</c:v>
                </c:pt>
                <c:pt idx="16">
                  <c:v>350.24733668400177</c:v>
                </c:pt>
                <c:pt idx="17">
                  <c:v>350.38879000768856</c:v>
                </c:pt>
                <c:pt idx="18">
                  <c:v>350.50377463870404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val>
            <c:numRef>
              <c:f>Sheet1!$N$175:$N$193</c:f>
              <c:numCache>
                <c:formatCode>General</c:formatCode>
                <c:ptCount val="19"/>
                <c:pt idx="0">
                  <c:v>349.37990013541946</c:v>
                </c:pt>
                <c:pt idx="1">
                  <c:v>349.37231991257579</c:v>
                </c:pt>
                <c:pt idx="2">
                  <c:v>349.40747193850757</c:v>
                </c:pt>
                <c:pt idx="3">
                  <c:v>349.48296307513829</c:v>
                </c:pt>
                <c:pt idx="4">
                  <c:v>349.59365391133247</c:v>
                </c:pt>
                <c:pt idx="5">
                  <c:v>349.73200865227324</c:v>
                </c:pt>
                <c:pt idx="6">
                  <c:v>349.88860815383362</c:v>
                </c:pt>
                <c:pt idx="7">
                  <c:v>350.05279117473339</c:v>
                </c:pt>
                <c:pt idx="8">
                  <c:v>350.21338019025205</c:v>
                </c:pt>
                <c:pt idx="9">
                  <c:v>350.3594423543438</c:v>
                </c:pt>
                <c:pt idx="10">
                  <c:v>350.48103380411146</c:v>
                </c:pt>
                <c:pt idx="11">
                  <c:v>350.56987663464065</c:v>
                </c:pt>
                <c:pt idx="12">
                  <c:v>350.6199224559756</c:v>
                </c:pt>
                <c:pt idx="13">
                  <c:v>350.62776416546927</c:v>
                </c:pt>
                <c:pt idx="14">
                  <c:v>350.59286790218249</c:v>
                </c:pt>
                <c:pt idx="15">
                  <c:v>350.51760939195719</c:v>
                </c:pt>
                <c:pt idx="16">
                  <c:v>350.40711220880149</c:v>
                </c:pt>
                <c:pt idx="17">
                  <c:v>350.26889896369875</c:v>
                </c:pt>
                <c:pt idx="18">
                  <c:v>350.11237916778691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val>
            <c:numRef>
              <c:f>Sheet1!$P$175:$P$193</c:f>
              <c:numCache>
                <c:formatCode>General</c:formatCode>
                <c:ptCount val="19"/>
                <c:pt idx="0">
                  <c:v>350.17870787584076</c:v>
                </c:pt>
                <c:pt idx="1">
                  <c:v>350.32888888960872</c:v>
                </c:pt>
                <c:pt idx="2">
                  <c:v>350.4566792586329</c:v>
                </c:pt>
                <c:pt idx="3">
                  <c:v>350.55337905766544</c:v>
                </c:pt>
                <c:pt idx="4">
                  <c:v>350.61240499698329</c:v>
                </c:pt>
                <c:pt idx="5">
                  <c:v>350.62973861053405</c:v>
                </c:pt>
                <c:pt idx="6">
                  <c:v>350.6041998317499</c:v>
                </c:pt>
                <c:pt idx="7">
                  <c:v>350.53752733208199</c:v>
                </c:pt>
                <c:pt idx="8">
                  <c:v>350.43426015283387</c:v>
                </c:pt>
                <c:pt idx="9">
                  <c:v>350.30142868875993</c:v>
                </c:pt>
                <c:pt idx="10">
                  <c:v>350.14807606115977</c:v>
                </c:pt>
                <c:pt idx="11">
                  <c:v>349.98464246522889</c:v>
                </c:pt>
                <c:pt idx="12">
                  <c:v>349.82225440508853</c:v>
                </c:pt>
                <c:pt idx="13">
                  <c:v>349.67196720513584</c:v>
                </c:pt>
                <c:pt idx="14">
                  <c:v>349.54401236728529</c:v>
                </c:pt>
                <c:pt idx="15">
                  <c:v>349.44710101376705</c:v>
                </c:pt>
                <c:pt idx="16">
                  <c:v>349.38783083686218</c:v>
                </c:pt>
                <c:pt idx="17">
                  <c:v>349.37023693023571</c:v>
                </c:pt>
                <c:pt idx="18">
                  <c:v>349.3955170811202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val>
            <c:numRef>
              <c:f>Sheet1!$R$175:$R$193</c:f>
              <c:numCache>
                <c:formatCode>General</c:formatCode>
                <c:ptCount val="19"/>
                <c:pt idx="0">
                  <c:v>350.45995129626311</c:v>
                </c:pt>
                <c:pt idx="1">
                  <c:v>350.33294721928087</c:v>
                </c:pt>
                <c:pt idx="2">
                  <c:v>350.18327620783873</c:v>
                </c:pt>
                <c:pt idx="3">
                  <c:v>350.0211278139451</c:v>
                </c:pt>
                <c:pt idx="4">
                  <c:v>349.85754104559982</c:v>
                </c:pt>
                <c:pt idx="5">
                  <c:v>349.70365283485046</c:v>
                </c:pt>
                <c:pt idx="6">
                  <c:v>349.56993983921274</c:v>
                </c:pt>
                <c:pt idx="7">
                  <c:v>349.46550519435812</c:v>
                </c:pt>
                <c:pt idx="8">
                  <c:v>349.39745877570579</c:v>
                </c:pt>
                <c:pt idx="9">
                  <c:v>349.3704331605008</c:v>
                </c:pt>
                <c:pt idx="10">
                  <c:v>349.38626824351644</c:v>
                </c:pt>
                <c:pt idx="11">
                  <c:v>349.44388597763884</c:v>
                </c:pt>
                <c:pt idx="12">
                  <c:v>349.53936376695037</c:v>
                </c:pt>
                <c:pt idx="13">
                  <c:v>349.66620151573818</c:v>
                </c:pt>
                <c:pt idx="14">
                  <c:v>349.81576415281882</c:v>
                </c:pt>
                <c:pt idx="15">
                  <c:v>349.97786950427394</c:v>
                </c:pt>
                <c:pt idx="16">
                  <c:v>350.14148149241834</c:v>
                </c:pt>
                <c:pt idx="17">
                  <c:v>350.29546146824907</c:v>
                </c:pt>
                <c:pt idx="18">
                  <c:v>350.42932652691462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val>
            <c:numRef>
              <c:f>Sheet1!$T$175:$T$193</c:f>
              <c:numCache>
                <c:formatCode>General</c:formatCode>
                <c:ptCount val="19"/>
                <c:pt idx="0">
                  <c:v>349.40910804303945</c:v>
                </c:pt>
                <c:pt idx="1">
                  <c:v>349.37274138134467</c:v>
                </c:pt>
                <c:pt idx="2">
                  <c:v>349.37907827497355</c:v>
                </c:pt>
                <c:pt idx="3">
                  <c:v>349.42768731034397</c:v>
                </c:pt>
                <c:pt idx="4">
                  <c:v>349.51525920071288</c:v>
                </c:pt>
                <c:pt idx="5">
                  <c:v>349.63583208130228</c:v>
                </c:pt>
                <c:pt idx="6">
                  <c:v>349.7811973910442</c:v>
                </c:pt>
                <c:pt idx="7">
                  <c:v>349.94145870865049</c:v>
                </c:pt>
                <c:pt idx="8">
                  <c:v>350.10570549763889</c:v>
                </c:pt>
                <c:pt idx="9">
                  <c:v>350.26275589197894</c:v>
                </c:pt>
                <c:pt idx="10">
                  <c:v>350.40191795376199</c:v>
                </c:pt>
                <c:pt idx="11">
                  <c:v>350.51371757673013</c:v>
                </c:pt>
                <c:pt idx="12">
                  <c:v>350.59054348023676</c:v>
                </c:pt>
                <c:pt idx="13">
                  <c:v>350.62716538266739</c:v>
                </c:pt>
                <c:pt idx="14">
                  <c:v>350.62109007724888</c:v>
                </c:pt>
                <c:pt idx="15">
                  <c:v>350.57273116872636</c:v>
                </c:pt>
                <c:pt idx="16">
                  <c:v>350.48538091529133</c:v>
                </c:pt>
                <c:pt idx="17">
                  <c:v>350.3649860927539</c:v>
                </c:pt>
                <c:pt idx="18">
                  <c:v>350.21974314005013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25376"/>
        <c:axId val="119312320"/>
      </c:lineChart>
      <c:catAx>
        <c:axId val="119525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312320"/>
        <c:crosses val="autoZero"/>
        <c:auto val="1"/>
        <c:lblAlgn val="ctr"/>
        <c:lblOffset val="100"/>
        <c:noMultiLvlLbl val="0"/>
      </c:catAx>
      <c:valAx>
        <c:axId val="1193123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19525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378527</xdr:colOff>
      <xdr:row>9</xdr:row>
      <xdr:rowOff>69524</xdr:rowOff>
    </xdr:from>
    <xdr:to>
      <xdr:col>34</xdr:col>
      <xdr:colOff>95250</xdr:colOff>
      <xdr:row>27</xdr:row>
      <xdr:rowOff>108858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397082</xdr:colOff>
      <xdr:row>34</xdr:row>
      <xdr:rowOff>163533</xdr:rowOff>
    </xdr:from>
    <xdr:to>
      <xdr:col>33</xdr:col>
      <xdr:colOff>529443</xdr:colOff>
      <xdr:row>56</xdr:row>
      <xdr:rowOff>106384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497281</xdr:colOff>
      <xdr:row>56</xdr:row>
      <xdr:rowOff>90549</xdr:rowOff>
    </xdr:from>
    <xdr:to>
      <xdr:col>33</xdr:col>
      <xdr:colOff>629642</xdr:colOff>
      <xdr:row>76</xdr:row>
      <xdr:rowOff>103909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489857</xdr:colOff>
      <xdr:row>77</xdr:row>
      <xdr:rowOff>91539</xdr:rowOff>
    </xdr:from>
    <xdr:to>
      <xdr:col>33</xdr:col>
      <xdr:colOff>595004</xdr:colOff>
      <xdr:row>101</xdr:row>
      <xdr:rowOff>132362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355021</xdr:colOff>
      <xdr:row>100</xdr:row>
      <xdr:rowOff>133843</xdr:rowOff>
    </xdr:from>
    <xdr:to>
      <xdr:col>34</xdr:col>
      <xdr:colOff>190500</xdr:colOff>
      <xdr:row>124</xdr:row>
      <xdr:rowOff>12369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212766</xdr:colOff>
      <xdr:row>125</xdr:row>
      <xdr:rowOff>246</xdr:rowOff>
    </xdr:from>
    <xdr:to>
      <xdr:col>34</xdr:col>
      <xdr:colOff>277091</xdr:colOff>
      <xdr:row>147</xdr:row>
      <xdr:rowOff>116279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314201</xdr:colOff>
      <xdr:row>148</xdr:row>
      <xdr:rowOff>135081</xdr:rowOff>
    </xdr:from>
    <xdr:to>
      <xdr:col>34</xdr:col>
      <xdr:colOff>419348</xdr:colOff>
      <xdr:row>171</xdr:row>
      <xdr:rowOff>37110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310491</xdr:colOff>
      <xdr:row>172</xdr:row>
      <xdr:rowOff>49728</xdr:rowOff>
    </xdr:from>
    <xdr:to>
      <xdr:col>34</xdr:col>
      <xdr:colOff>442852</xdr:colOff>
      <xdr:row>194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8"/>
  <sheetViews>
    <sheetView tabSelected="1" zoomScale="40" zoomScaleNormal="40" workbookViewId="0">
      <selection activeCell="A13" sqref="A13:S13"/>
    </sheetView>
  </sheetViews>
  <sheetFormatPr defaultRowHeight="15" x14ac:dyDescent="0.2"/>
  <cols>
    <col min="1" max="2" width="9" style="5"/>
    <col min="3" max="3" width="10.875" style="5" bestFit="1" customWidth="1"/>
    <col min="4" max="4" width="12.5" style="5" bestFit="1" customWidth="1"/>
    <col min="5" max="5" width="10" style="5" customWidth="1"/>
    <col min="6" max="8" width="9" style="5"/>
    <col min="9" max="9" width="9.875" style="5" customWidth="1"/>
    <col min="10" max="10" width="12" style="5" customWidth="1"/>
    <col min="11" max="12" width="9" style="5"/>
    <col min="13" max="13" width="11" style="5" bestFit="1" customWidth="1"/>
    <col min="14" max="16" width="9" style="5"/>
    <col min="17" max="17" width="9" style="5" customWidth="1"/>
    <col min="18" max="16384" width="9" style="5"/>
  </cols>
  <sheetData>
    <row r="1" spans="1:39" ht="15.75" x14ac:dyDescent="0.2">
      <c r="A1" s="1"/>
      <c r="B1" s="1" t="s">
        <v>13</v>
      </c>
      <c r="C1" s="1" t="s">
        <v>14</v>
      </c>
      <c r="D1" s="1" t="s">
        <v>8</v>
      </c>
      <c r="E1" s="1" t="s">
        <v>11</v>
      </c>
      <c r="F1" s="1" t="s">
        <v>15</v>
      </c>
      <c r="G1" s="1" t="s">
        <v>12</v>
      </c>
      <c r="H1" s="1" t="s">
        <v>0</v>
      </c>
      <c r="I1" s="2" t="s">
        <v>2</v>
      </c>
      <c r="J1" s="2" t="s">
        <v>16</v>
      </c>
      <c r="K1" s="2" t="s">
        <v>1</v>
      </c>
      <c r="L1" s="2" t="s">
        <v>9</v>
      </c>
      <c r="M1" s="2" t="s">
        <v>17</v>
      </c>
      <c r="N1" s="2" t="s">
        <v>3</v>
      </c>
      <c r="O1" s="2" t="s">
        <v>10</v>
      </c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x14ac:dyDescent="0.2">
      <c r="A2" s="1" t="s">
        <v>4</v>
      </c>
      <c r="B2" s="1">
        <v>1940</v>
      </c>
      <c r="C2" s="1">
        <v>4</v>
      </c>
      <c r="D2" s="1">
        <v>370</v>
      </c>
      <c r="E2" s="1">
        <f t="shared" ref="E2:E9" si="0">((B:B/C:C)+D:D)/2</f>
        <v>427.5</v>
      </c>
      <c r="F2" s="1">
        <v>140</v>
      </c>
      <c r="G2" s="1">
        <v>0</v>
      </c>
      <c r="H2" s="1">
        <v>0.21</v>
      </c>
      <c r="I2" s="1">
        <f>2*3.14/86400</f>
        <v>7.2685185185185193E-5</v>
      </c>
      <c r="J2" s="1">
        <v>3.9</v>
      </c>
      <c r="K2" s="1">
        <f t="shared" ref="K2:K9" si="1">J:J/2</f>
        <v>1.95</v>
      </c>
      <c r="L2" s="1">
        <v>0</v>
      </c>
      <c r="M2" s="1">
        <v>5.2100000000000001E-6</v>
      </c>
      <c r="N2" s="1">
        <f>K2*(EXP(M2*L2))*COS(I2*G2+H2*L2)</f>
        <v>1.95</v>
      </c>
      <c r="O2" s="1">
        <f t="shared" ref="O2:O9" si="2">F2-((E2*K2*I2)/H2)*COS(I2*G2+H2*L2)</f>
        <v>139.71146577380952</v>
      </c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">
      <c r="A3" s="1"/>
      <c r="B3" s="1">
        <v>1940</v>
      </c>
      <c r="C3" s="1">
        <v>4</v>
      </c>
      <c r="D3" s="1">
        <v>270</v>
      </c>
      <c r="E3" s="1">
        <f t="shared" si="0"/>
        <v>377.5</v>
      </c>
      <c r="F3" s="1">
        <v>140</v>
      </c>
      <c r="G3" s="1">
        <v>0</v>
      </c>
      <c r="H3" s="1">
        <v>0.21</v>
      </c>
      <c r="I3" s="1">
        <f t="shared" ref="I3:I9" si="3">2*3.14/86400</f>
        <v>7.2685185185185193E-5</v>
      </c>
      <c r="J3" s="1">
        <v>2</v>
      </c>
      <c r="K3" s="1">
        <f t="shared" si="1"/>
        <v>1</v>
      </c>
      <c r="L3" s="1">
        <v>0</v>
      </c>
      <c r="M3" s="1">
        <v>5.2100000000000001E-6</v>
      </c>
      <c r="N3" s="1">
        <f t="shared" ref="N3:N9" si="4">K3*(EXP(M3*L3))*COS(I3*G3+H3*L3)</f>
        <v>1</v>
      </c>
      <c r="O3" s="1">
        <f t="shared" si="2"/>
        <v>139.86933972663138</v>
      </c>
      <c r="P3" s="3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x14ac:dyDescent="0.2">
      <c r="A4" s="1" t="s">
        <v>5</v>
      </c>
      <c r="B4" s="1">
        <v>2950</v>
      </c>
      <c r="C4" s="1">
        <v>3</v>
      </c>
      <c r="D4" s="1">
        <v>746</v>
      </c>
      <c r="E4" s="1">
        <f t="shared" si="0"/>
        <v>864.66666666666674</v>
      </c>
      <c r="F4" s="1">
        <v>84</v>
      </c>
      <c r="G4" s="1">
        <v>0</v>
      </c>
      <c r="H4" s="1">
        <v>0.27</v>
      </c>
      <c r="I4" s="1">
        <f t="shared" si="3"/>
        <v>7.2685185185185193E-5</v>
      </c>
      <c r="J4" s="1">
        <v>4.2</v>
      </c>
      <c r="K4" s="1">
        <f t="shared" si="1"/>
        <v>2.1</v>
      </c>
      <c r="L4" s="1">
        <v>0</v>
      </c>
      <c r="M4" s="1">
        <v>3.3500000000000001E-6</v>
      </c>
      <c r="N4" s="1">
        <f t="shared" si="4"/>
        <v>2.1</v>
      </c>
      <c r="O4" s="1">
        <f t="shared" si="2"/>
        <v>83.511178669410157</v>
      </c>
      <c r="P4" s="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x14ac:dyDescent="0.2">
      <c r="A5" s="1"/>
      <c r="B5" s="1">
        <v>2950</v>
      </c>
      <c r="C5" s="1">
        <v>3</v>
      </c>
      <c r="D5" s="1">
        <v>344</v>
      </c>
      <c r="E5" s="1">
        <f t="shared" si="0"/>
        <v>663.66666666666674</v>
      </c>
      <c r="F5" s="1">
        <v>84</v>
      </c>
      <c r="G5" s="1">
        <v>0</v>
      </c>
      <c r="H5" s="1">
        <v>0.27</v>
      </c>
      <c r="I5" s="1">
        <f t="shared" si="3"/>
        <v>7.2685185185185193E-5</v>
      </c>
      <c r="J5" s="1">
        <v>2.9</v>
      </c>
      <c r="K5" s="1">
        <f t="shared" si="1"/>
        <v>1.45</v>
      </c>
      <c r="L5" s="1">
        <v>0</v>
      </c>
      <c r="M5" s="1">
        <v>3.3500000000000001E-6</v>
      </c>
      <c r="N5" s="1">
        <f t="shared" si="4"/>
        <v>1.45</v>
      </c>
      <c r="O5" s="1">
        <f t="shared" si="2"/>
        <v>83.740940129172387</v>
      </c>
      <c r="P5" s="3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7" customFormat="1" x14ac:dyDescent="0.2">
      <c r="A6" s="6" t="s">
        <v>6</v>
      </c>
      <c r="B6" s="6">
        <v>2950</v>
      </c>
      <c r="C6" s="6">
        <v>5</v>
      </c>
      <c r="D6" s="6">
        <v>935</v>
      </c>
      <c r="E6" s="6">
        <f t="shared" si="0"/>
        <v>762.5</v>
      </c>
      <c r="F6" s="6">
        <v>308</v>
      </c>
      <c r="G6" s="6">
        <v>0</v>
      </c>
      <c r="H6" s="6">
        <v>0.24</v>
      </c>
      <c r="I6" s="6">
        <f>2*3.14/86400</f>
        <v>7.2685185185185193E-5</v>
      </c>
      <c r="J6" s="6">
        <v>4.2</v>
      </c>
      <c r="K6" s="6">
        <f t="shared" si="1"/>
        <v>2.1</v>
      </c>
      <c r="L6" s="6">
        <v>0</v>
      </c>
      <c r="M6" s="6">
        <v>5.2599999999999996E-6</v>
      </c>
      <c r="N6" s="6">
        <f t="shared" si="4"/>
        <v>2.1</v>
      </c>
      <c r="O6" s="6">
        <f t="shared" si="2"/>
        <v>307.51505353009259</v>
      </c>
      <c r="P6" s="3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x14ac:dyDescent="0.2">
      <c r="A7" s="1"/>
      <c r="B7" s="1">
        <v>2950</v>
      </c>
      <c r="C7" s="1">
        <v>5</v>
      </c>
      <c r="D7" s="1">
        <v>561</v>
      </c>
      <c r="E7" s="1">
        <f t="shared" si="0"/>
        <v>575.5</v>
      </c>
      <c r="F7" s="1">
        <v>308</v>
      </c>
      <c r="G7" s="1">
        <v>0</v>
      </c>
      <c r="H7" s="1">
        <v>0.24</v>
      </c>
      <c r="I7" s="1">
        <f t="shared" si="3"/>
        <v>7.2685185185185193E-5</v>
      </c>
      <c r="J7" s="1">
        <v>2.9</v>
      </c>
      <c r="K7" s="1">
        <f t="shared" si="1"/>
        <v>1.45</v>
      </c>
      <c r="L7" s="1">
        <v>0</v>
      </c>
      <c r="M7" s="1">
        <v>5.2599999999999996E-6</v>
      </c>
      <c r="N7" s="1">
        <f t="shared" si="4"/>
        <v>1.45</v>
      </c>
      <c r="O7" s="1">
        <f t="shared" si="2"/>
        <v>307.74727512538578</v>
      </c>
      <c r="P7" s="3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7" customFormat="1" x14ac:dyDescent="0.2">
      <c r="A8" s="6" t="s">
        <v>7</v>
      </c>
      <c r="B8" s="6">
        <v>4350</v>
      </c>
      <c r="C8" s="6">
        <v>5</v>
      </c>
      <c r="D8" s="6">
        <v>690</v>
      </c>
      <c r="E8" s="6">
        <f t="shared" si="0"/>
        <v>780</v>
      </c>
      <c r="F8" s="6">
        <v>350</v>
      </c>
      <c r="G8" s="6">
        <v>0</v>
      </c>
      <c r="H8" s="6">
        <v>0.18</v>
      </c>
      <c r="I8" s="6">
        <f t="shared" si="3"/>
        <v>7.2685185185185193E-5</v>
      </c>
      <c r="J8" s="6">
        <v>4</v>
      </c>
      <c r="K8" s="6">
        <f t="shared" si="1"/>
        <v>2</v>
      </c>
      <c r="L8" s="6">
        <v>0</v>
      </c>
      <c r="M8" s="6">
        <v>4.1999999999999996E-6</v>
      </c>
      <c r="N8" s="6">
        <f t="shared" si="4"/>
        <v>2</v>
      </c>
      <c r="O8" s="6">
        <f t="shared" si="2"/>
        <v>349.37006172839506</v>
      </c>
      <c r="P8" s="3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15" customHeight="1" x14ac:dyDescent="0.2">
      <c r="A9" s="1"/>
      <c r="B9" s="1">
        <v>4350</v>
      </c>
      <c r="C9" s="1">
        <v>5</v>
      </c>
      <c r="D9" s="1">
        <v>399</v>
      </c>
      <c r="E9" s="1">
        <f t="shared" si="0"/>
        <v>634.5</v>
      </c>
      <c r="F9" s="1">
        <v>350</v>
      </c>
      <c r="G9" s="1">
        <v>0</v>
      </c>
      <c r="H9" s="1">
        <v>0.18</v>
      </c>
      <c r="I9" s="1">
        <f t="shared" si="3"/>
        <v>7.2685185185185193E-5</v>
      </c>
      <c r="J9" s="1">
        <v>2.8</v>
      </c>
      <c r="K9" s="1">
        <f t="shared" si="1"/>
        <v>1.4</v>
      </c>
      <c r="L9" s="1">
        <v>0</v>
      </c>
      <c r="M9" s="1">
        <v>4.1999999999999996E-6</v>
      </c>
      <c r="N9" s="1">
        <f t="shared" si="4"/>
        <v>1.4</v>
      </c>
      <c r="O9" s="1">
        <f t="shared" si="2"/>
        <v>349.6412986111111</v>
      </c>
    </row>
    <row r="10" spans="1:39" ht="15" customHeight="1" x14ac:dyDescent="0.2"/>
    <row r="11" spans="1:39" ht="15" customHeight="1" x14ac:dyDescent="0.2"/>
    <row r="13" spans="1:39" x14ac:dyDescent="0.2">
      <c r="A13" s="8" t="s">
        <v>25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39" x14ac:dyDescent="0.2">
      <c r="A14" s="5">
        <v>0</v>
      </c>
      <c r="B14" s="5">
        <v>1.95</v>
      </c>
      <c r="C14" s="5">
        <v>5.2100000000000001E-6</v>
      </c>
      <c r="D14" s="5">
        <f>2*3.14/86400</f>
        <v>7.2685185185185193E-5</v>
      </c>
      <c r="E14" s="5">
        <v>0.21</v>
      </c>
      <c r="F14" s="5">
        <v>0</v>
      </c>
      <c r="G14" s="5">
        <f t="shared" ref="G14:G32" si="5">B14*EXP(C14*F14)*COS(D14*A14+E14*F14)</f>
        <v>1.95</v>
      </c>
      <c r="H14" s="5">
        <v>500</v>
      </c>
      <c r="I14" s="5">
        <f t="shared" ref="I14:I32" si="6">B14*EXP(C14*H14)*COS(D14*A14+E14*H14)</f>
        <v>-0.47109575340149351</v>
      </c>
      <c r="J14" s="5">
        <v>1000</v>
      </c>
      <c r="K14" s="5">
        <f t="shared" ref="K14:K32" si="7">B14*EXP(C14*J14)*COS(D14*A14+E14*J14)</f>
        <v>-1.7325642588289996</v>
      </c>
      <c r="L14" s="5">
        <v>1500</v>
      </c>
      <c r="M14" s="5">
        <f t="shared" ref="M14:M32" si="8">B14*EXP(C14*L14)*COS(D14*A14+E14*L14)</f>
        <v>1.3106885310578411</v>
      </c>
      <c r="N14" s="5">
        <v>2000</v>
      </c>
      <c r="O14" s="5">
        <f>B14*EXP(C14*N14)*COS(D14*A14+E14*N14)</f>
        <v>1.1083223703527749</v>
      </c>
      <c r="P14" s="5">
        <v>2500</v>
      </c>
      <c r="Q14" s="5">
        <f t="shared" ref="Q14:Q32" si="9">B14*EXP(C14*P14)*COS(D14*A14+E14*P14)</f>
        <v>-1.8530488452227361</v>
      </c>
      <c r="R14" s="5">
        <v>3000</v>
      </c>
      <c r="S14" s="5">
        <f t="shared" ref="S14:S32" si="10">B14*EXP(C14*R14)*COS(D14*A14+E14*R14)</f>
        <v>-0.21876467844068667</v>
      </c>
    </row>
    <row r="15" spans="1:39" x14ac:dyDescent="0.2">
      <c r="A15" s="5">
        <v>3600</v>
      </c>
      <c r="B15" s="5">
        <v>1.95</v>
      </c>
      <c r="C15" s="5">
        <v>5.2100000000000001E-6</v>
      </c>
      <c r="D15" s="5">
        <f t="shared" ref="D15:D32" si="11">2*3.14/86400</f>
        <v>7.2685185185185193E-5</v>
      </c>
      <c r="E15" s="5">
        <v>0.21</v>
      </c>
      <c r="F15" s="5">
        <v>0</v>
      </c>
      <c r="G15" s="5">
        <f t="shared" si="5"/>
        <v>1.8836223286498772</v>
      </c>
      <c r="H15" s="5">
        <v>500</v>
      </c>
      <c r="I15" s="5">
        <f t="shared" si="6"/>
        <v>3.5801048712855374E-2</v>
      </c>
      <c r="J15" s="5">
        <v>1000</v>
      </c>
      <c r="K15" s="5">
        <f t="shared" si="7"/>
        <v>-1.9107597864802768</v>
      </c>
      <c r="L15" s="5">
        <v>1500</v>
      </c>
      <c r="M15" s="5">
        <f t="shared" si="8"/>
        <v>0.88724355255272047</v>
      </c>
      <c r="N15" s="5">
        <v>2000</v>
      </c>
      <c r="O15" s="5">
        <f t="shared" ref="O15:O32" ca="1" si="12">B15*EXP(C15*O15)*COS(D15*A15+E15*O15)</f>
        <v>1.6097358676110276</v>
      </c>
      <c r="P15" s="5">
        <v>2500</v>
      </c>
      <c r="Q15" s="5">
        <f t="shared" si="9"/>
        <v>-1.6127980644748152</v>
      </c>
      <c r="R15" s="5">
        <v>3000</v>
      </c>
      <c r="S15" s="5">
        <f t="shared" si="10"/>
        <v>-0.7205767346325691</v>
      </c>
    </row>
    <row r="16" spans="1:39" x14ac:dyDescent="0.2">
      <c r="A16" s="5">
        <v>7200</v>
      </c>
      <c r="B16" s="5">
        <v>1.95</v>
      </c>
      <c r="C16" s="5">
        <v>5.2100000000000001E-6</v>
      </c>
      <c r="D16" s="5">
        <f t="shared" si="11"/>
        <v>7.2685185185185193E-5</v>
      </c>
      <c r="E16" s="5">
        <v>0.21</v>
      </c>
      <c r="F16" s="5">
        <v>0</v>
      </c>
      <c r="G16" s="5">
        <f t="shared" si="5"/>
        <v>1.6890082840906526</v>
      </c>
      <c r="H16" s="5">
        <v>500</v>
      </c>
      <c r="I16" s="5">
        <f t="shared" si="6"/>
        <v>0.54026052749853581</v>
      </c>
      <c r="J16" s="5">
        <v>1000</v>
      </c>
      <c r="K16" s="5">
        <f t="shared" si="7"/>
        <v>-1.9588714319407745</v>
      </c>
      <c r="L16" s="5">
        <v>1500</v>
      </c>
      <c r="M16" s="5">
        <f t="shared" si="8"/>
        <v>0.4033953320590305</v>
      </c>
      <c r="N16" s="5">
        <v>2000</v>
      </c>
      <c r="O16" s="5">
        <f t="shared" ca="1" si="12"/>
        <v>1.34922600547617</v>
      </c>
      <c r="P16" s="5">
        <v>2500</v>
      </c>
      <c r="Q16" s="5">
        <f t="shared" si="9"/>
        <v>-1.262748535134264</v>
      </c>
      <c r="R16" s="5">
        <v>3000</v>
      </c>
      <c r="S16" s="5">
        <f t="shared" si="10"/>
        <v>-1.1733321696203682</v>
      </c>
    </row>
    <row r="17" spans="1:19" x14ac:dyDescent="0.2">
      <c r="A17" s="5">
        <v>10800</v>
      </c>
      <c r="B17" s="5">
        <v>1.95</v>
      </c>
      <c r="C17" s="5">
        <v>5.2100000000000001E-6</v>
      </c>
      <c r="D17" s="5">
        <f t="shared" si="11"/>
        <v>7.2685185185185193E-5</v>
      </c>
      <c r="E17" s="5">
        <v>0.21</v>
      </c>
      <c r="F17" s="5">
        <v>0</v>
      </c>
      <c r="G17" s="5">
        <f t="shared" si="5"/>
        <v>1.3794071248760396</v>
      </c>
      <c r="H17" s="5">
        <v>500</v>
      </c>
      <c r="I17" s="5">
        <f t="shared" si="6"/>
        <v>1.0079392516813794</v>
      </c>
      <c r="J17" s="5">
        <v>1000</v>
      </c>
      <c r="K17" s="5">
        <f t="shared" si="7"/>
        <v>-1.8736237706048511</v>
      </c>
      <c r="L17" s="5">
        <v>1500</v>
      </c>
      <c r="M17" s="5">
        <f t="shared" si="8"/>
        <v>-0.10791590666614098</v>
      </c>
      <c r="N17" s="5">
        <v>2000</v>
      </c>
      <c r="O17" s="5">
        <f t="shared" ca="1" si="12"/>
        <v>1.0459534318196162</v>
      </c>
      <c r="P17" s="5">
        <v>2500</v>
      </c>
      <c r="Q17" s="5">
        <f t="shared" si="9"/>
        <v>-0.82673151116501087</v>
      </c>
      <c r="R17" s="5">
        <v>3000</v>
      </c>
      <c r="S17" s="5">
        <f t="shared" si="10"/>
        <v>-1.5462075460034688</v>
      </c>
    </row>
    <row r="18" spans="1:19" x14ac:dyDescent="0.2">
      <c r="A18" s="5">
        <v>14400</v>
      </c>
      <c r="B18" s="5">
        <v>1.95</v>
      </c>
      <c r="C18" s="5">
        <v>5.2100000000000001E-6</v>
      </c>
      <c r="D18" s="5">
        <f t="shared" si="11"/>
        <v>7.2685185185185193E-5</v>
      </c>
      <c r="E18" s="5">
        <v>0.21</v>
      </c>
      <c r="F18" s="5">
        <v>0</v>
      </c>
      <c r="G18" s="5">
        <f t="shared" si="5"/>
        <v>0.97589639356600089</v>
      </c>
      <c r="H18" s="5">
        <v>500</v>
      </c>
      <c r="I18" s="5">
        <f t="shared" si="6"/>
        <v>1.4069978113627144</v>
      </c>
      <c r="J18" s="5">
        <v>1000</v>
      </c>
      <c r="K18" s="5">
        <f t="shared" si="7"/>
        <v>-1.6608204345212298</v>
      </c>
      <c r="L18" s="5">
        <v>1500</v>
      </c>
      <c r="M18" s="5">
        <f t="shared" si="8"/>
        <v>-0.61188026684132102</v>
      </c>
      <c r="N18" s="5">
        <v>2000</v>
      </c>
      <c r="O18" s="5">
        <f t="shared" ca="1" si="12"/>
        <v>0.71310472683199344</v>
      </c>
      <c r="P18" s="5">
        <v>2500</v>
      </c>
      <c r="Q18" s="5">
        <f t="shared" si="9"/>
        <v>-0.33443088458765841</v>
      </c>
      <c r="R18" s="5">
        <v>3000</v>
      </c>
      <c r="S18" s="5">
        <f t="shared" si="10"/>
        <v>-1.8138176338453491</v>
      </c>
    </row>
    <row r="19" spans="1:19" x14ac:dyDescent="0.2">
      <c r="A19" s="5">
        <v>18000</v>
      </c>
      <c r="B19" s="5">
        <v>1.95</v>
      </c>
      <c r="C19" s="5">
        <v>5.2100000000000001E-6</v>
      </c>
      <c r="D19" s="5">
        <f t="shared" si="11"/>
        <v>7.2685185185185193E-5</v>
      </c>
      <c r="E19" s="5">
        <v>0.21</v>
      </c>
      <c r="F19" s="5">
        <v>0</v>
      </c>
      <c r="G19" s="5">
        <f t="shared" si="5"/>
        <v>0.50594696473402001</v>
      </c>
      <c r="H19" s="5">
        <v>500</v>
      </c>
      <c r="I19" s="5">
        <f t="shared" si="6"/>
        <v>1.7102684343127892</v>
      </c>
      <c r="J19" s="5">
        <v>1000</v>
      </c>
      <c r="K19" s="5">
        <f t="shared" si="7"/>
        <v>-1.3349490030794617</v>
      </c>
      <c r="L19" s="5">
        <v>1500</v>
      </c>
      <c r="M19" s="5">
        <f t="shared" si="8"/>
        <v>-1.0741880247005879</v>
      </c>
      <c r="N19" s="5">
        <v>2000</v>
      </c>
      <c r="O19" s="5">
        <f t="shared" ca="1" si="12"/>
        <v>0.36161627922836098</v>
      </c>
      <c r="P19" s="5">
        <v>2500</v>
      </c>
      <c r="Q19" s="5">
        <f t="shared" si="9"/>
        <v>0.18063768388352852</v>
      </c>
      <c r="R19" s="5">
        <v>3000</v>
      </c>
      <c r="S19" s="5">
        <f t="shared" si="10"/>
        <v>-1.9579436285708869</v>
      </c>
    </row>
    <row r="20" spans="1:19" x14ac:dyDescent="0.2">
      <c r="A20" s="5">
        <v>21600</v>
      </c>
      <c r="B20" s="5">
        <v>1.95</v>
      </c>
      <c r="C20" s="5">
        <v>5.2100000000000001E-6</v>
      </c>
      <c r="D20" s="5">
        <f t="shared" si="11"/>
        <v>7.2685185185185193E-5</v>
      </c>
      <c r="E20" s="5">
        <v>0.21</v>
      </c>
      <c r="F20" s="5">
        <v>0</v>
      </c>
      <c r="G20" s="5">
        <f t="shared" si="5"/>
        <v>1.5528370859298635E-3</v>
      </c>
      <c r="H20" s="5">
        <v>500</v>
      </c>
      <c r="I20" s="5">
        <f t="shared" si="6"/>
        <v>1.8971045587466455</v>
      </c>
      <c r="J20" s="5">
        <v>1000</v>
      </c>
      <c r="K20" s="5">
        <f t="shared" si="7"/>
        <v>-0.91819469348838567</v>
      </c>
      <c r="L20" s="5">
        <v>1500</v>
      </c>
      <c r="M20" s="5">
        <f t="shared" si="8"/>
        <v>-1.4633654239221037</v>
      </c>
      <c r="N20" s="5">
        <v>2000</v>
      </c>
      <c r="O20" s="5">
        <f t="shared" ca="1" si="12"/>
        <v>1.1016936486438283E-3</v>
      </c>
      <c r="P20" s="5">
        <v>2500</v>
      </c>
      <c r="Q20" s="5">
        <f t="shared" si="9"/>
        <v>0.68340849972490858</v>
      </c>
      <c r="R20" s="5">
        <v>3000</v>
      </c>
      <c r="S20" s="5">
        <f t="shared" si="10"/>
        <v>-1.9687734810406725</v>
      </c>
    </row>
    <row r="21" spans="1:19" x14ac:dyDescent="0.2">
      <c r="A21" s="5">
        <v>25200</v>
      </c>
      <c r="B21" s="5">
        <v>1.95</v>
      </c>
      <c r="C21" s="5">
        <v>5.2100000000000001E-6</v>
      </c>
      <c r="D21" s="5">
        <f t="shared" si="11"/>
        <v>7.2685185185185193E-5</v>
      </c>
      <c r="E21" s="5">
        <v>0.21</v>
      </c>
      <c r="F21" s="5">
        <v>0</v>
      </c>
      <c r="G21" s="5">
        <f t="shared" si="5"/>
        <v>-0.50294700718754548</v>
      </c>
      <c r="H21" s="5">
        <v>500</v>
      </c>
      <c r="I21" s="5">
        <f t="shared" si="6"/>
        <v>1.9547864442909688</v>
      </c>
      <c r="J21" s="5">
        <v>1000</v>
      </c>
      <c r="K21" s="5">
        <f t="shared" si="7"/>
        <v>-0.43892999866669757</v>
      </c>
      <c r="L21" s="5">
        <v>1500</v>
      </c>
      <c r="M21" s="5">
        <f t="shared" si="8"/>
        <v>-1.7529173983495412</v>
      </c>
      <c r="N21" s="5">
        <v>2000</v>
      </c>
      <c r="O21" s="5">
        <f t="shared" ca="1" si="12"/>
        <v>-0.35943901216185603</v>
      </c>
      <c r="P21" s="5">
        <v>2500</v>
      </c>
      <c r="Q21" s="5">
        <f t="shared" si="9"/>
        <v>1.1396530952659452</v>
      </c>
      <c r="R21" s="5">
        <v>3000</v>
      </c>
      <c r="S21" s="5">
        <f t="shared" si="10"/>
        <v>-1.8455698985490452</v>
      </c>
    </row>
    <row r="22" spans="1:19" x14ac:dyDescent="0.2">
      <c r="A22" s="5">
        <v>28800</v>
      </c>
      <c r="B22" s="5">
        <v>1.95</v>
      </c>
      <c r="C22" s="5">
        <v>5.2100000000000001E-6</v>
      </c>
      <c r="D22" s="5">
        <f t="shared" si="11"/>
        <v>7.2685185185185193E-5</v>
      </c>
      <c r="E22" s="5">
        <v>0.21</v>
      </c>
      <c r="F22" s="5">
        <v>0</v>
      </c>
      <c r="G22" s="5">
        <f t="shared" si="5"/>
        <v>-0.97320638874345933</v>
      </c>
      <c r="H22" s="5">
        <v>500</v>
      </c>
      <c r="I22" s="5">
        <f t="shared" si="6"/>
        <v>1.8793871276211134</v>
      </c>
      <c r="J22" s="5">
        <v>1000</v>
      </c>
      <c r="K22" s="5">
        <f t="shared" si="7"/>
        <v>7.021690251104945E-2</v>
      </c>
      <c r="L22" s="5">
        <v>1500</v>
      </c>
      <c r="M22" s="5">
        <f t="shared" si="8"/>
        <v>-1.9231313471651568</v>
      </c>
      <c r="N22" s="5">
        <v>2000</v>
      </c>
      <c r="O22" s="5">
        <f t="shared" ca="1" si="12"/>
        <v>-0.71100767266746712</v>
      </c>
      <c r="P22" s="5">
        <v>2500</v>
      </c>
      <c r="Q22" s="5">
        <f t="shared" si="9"/>
        <v>1.5183104922318977</v>
      </c>
      <c r="R22" s="5">
        <v>3000</v>
      </c>
      <c r="S22" s="5">
        <f t="shared" si="10"/>
        <v>-1.5967205394629995</v>
      </c>
    </row>
    <row r="23" spans="1:19" x14ac:dyDescent="0.2">
      <c r="A23" s="5">
        <v>32400</v>
      </c>
      <c r="B23" s="5">
        <v>1.95</v>
      </c>
      <c r="C23" s="5">
        <v>5.2100000000000001E-6</v>
      </c>
      <c r="D23" s="5">
        <f t="shared" si="11"/>
        <v>7.2685185185185193E-5</v>
      </c>
      <c r="E23" s="5">
        <v>0.21</v>
      </c>
      <c r="F23" s="5">
        <v>0</v>
      </c>
      <c r="G23" s="5">
        <f t="shared" si="5"/>
        <v>-1.3772102073990107</v>
      </c>
      <c r="H23" s="5">
        <v>500</v>
      </c>
      <c r="I23" s="5">
        <f t="shared" si="6"/>
        <v>1.6760397688006028</v>
      </c>
      <c r="J23" s="5">
        <v>1000</v>
      </c>
      <c r="K23" s="5">
        <f t="shared" si="7"/>
        <v>0.57458346063433319</v>
      </c>
      <c r="L23" s="5">
        <v>1500</v>
      </c>
      <c r="M23" s="5">
        <f t="shared" si="8"/>
        <v>-1.9624191621086839</v>
      </c>
      <c r="N23" s="5">
        <v>2000</v>
      </c>
      <c r="O23" s="5">
        <f t="shared" ca="1" si="12"/>
        <v>-1.0439965328330956</v>
      </c>
      <c r="P23" s="5">
        <v>2500</v>
      </c>
      <c r="Q23" s="5">
        <f t="shared" si="9"/>
        <v>1.793601822673949</v>
      </c>
      <c r="R23" s="5">
        <v>3000</v>
      </c>
      <c r="S23" s="5">
        <f t="shared" si="10"/>
        <v>-1.2391669842677673</v>
      </c>
    </row>
    <row r="24" spans="1:19" x14ac:dyDescent="0.2">
      <c r="A24" s="5">
        <v>36000</v>
      </c>
      <c r="B24" s="5">
        <v>1.95</v>
      </c>
      <c r="C24" s="5">
        <v>5.2100000000000001E-6</v>
      </c>
      <c r="D24" s="5">
        <f t="shared" si="11"/>
        <v>7.2685185185185193E-5</v>
      </c>
      <c r="E24" s="5">
        <v>0.21</v>
      </c>
      <c r="F24" s="5">
        <v>0</v>
      </c>
      <c r="G24" s="5">
        <f t="shared" si="5"/>
        <v>-1.6874540193604433</v>
      </c>
      <c r="H24" s="5">
        <v>500</v>
      </c>
      <c r="I24" s="5">
        <f t="shared" si="6"/>
        <v>1.3585881874742616</v>
      </c>
      <c r="J24" s="5">
        <v>1000</v>
      </c>
      <c r="K24" s="5">
        <f t="shared" si="7"/>
        <v>1.0398325704364346</v>
      </c>
      <c r="L24" s="5">
        <v>1500</v>
      </c>
      <c r="M24" s="5">
        <f t="shared" si="8"/>
        <v>-1.8681061419818286</v>
      </c>
      <c r="N24" s="5">
        <v>2000</v>
      </c>
      <c r="O24" s="5">
        <f t="shared" ca="1" si="12"/>
        <v>-1.3474800019096091</v>
      </c>
      <c r="P24" s="5">
        <v>2500</v>
      </c>
      <c r="Q24" s="5">
        <f t="shared" si="9"/>
        <v>1.9467853456099256</v>
      </c>
      <c r="R24" s="5">
        <v>3000</v>
      </c>
      <c r="S24" s="5">
        <f t="shared" si="10"/>
        <v>-0.79725135847803053</v>
      </c>
    </row>
    <row r="25" spans="1:19" x14ac:dyDescent="0.2">
      <c r="A25" s="5">
        <v>39600</v>
      </c>
      <c r="B25" s="5">
        <v>1.95</v>
      </c>
      <c r="C25" s="5">
        <v>5.2100000000000001E-6</v>
      </c>
      <c r="D25" s="5">
        <f t="shared" si="11"/>
        <v>7.2685185185185193E-5</v>
      </c>
      <c r="E25" s="5">
        <v>0.21</v>
      </c>
      <c r="F25" s="5">
        <v>0</v>
      </c>
      <c r="G25" s="5">
        <f t="shared" si="5"/>
        <v>-1.882816530485413</v>
      </c>
      <c r="H25" s="5">
        <v>500</v>
      </c>
      <c r="I25" s="5">
        <f t="shared" si="6"/>
        <v>0.94864438029324927</v>
      </c>
      <c r="J25" s="5">
        <v>1000</v>
      </c>
      <c r="K25" s="5">
        <f t="shared" si="7"/>
        <v>1.4342902293466087</v>
      </c>
      <c r="L25" s="5">
        <v>1500</v>
      </c>
      <c r="M25" s="5">
        <f t="shared" si="8"/>
        <v>-1.6466130854040959</v>
      </c>
      <c r="N25" s="5">
        <v>2000</v>
      </c>
      <c r="O25" s="5">
        <f t="shared" ca="1" si="12"/>
        <v>-1.6082890846184796</v>
      </c>
      <c r="P25" s="5">
        <v>2500</v>
      </c>
      <c r="Q25" s="5">
        <f t="shared" si="9"/>
        <v>1.9674323784329586</v>
      </c>
      <c r="R25" s="5">
        <v>3000</v>
      </c>
      <c r="S25" s="5">
        <f t="shared" si="10"/>
        <v>-0.30105912893804837</v>
      </c>
    </row>
    <row r="26" spans="1:19" x14ac:dyDescent="0.2">
      <c r="A26" s="5">
        <v>43200</v>
      </c>
      <c r="B26" s="5">
        <v>1.95</v>
      </c>
      <c r="C26" s="5">
        <v>5.2100000000000001E-6</v>
      </c>
      <c r="D26" s="5">
        <f t="shared" si="11"/>
        <v>7.2685185185185193E-5</v>
      </c>
      <c r="E26" s="5">
        <v>0.21</v>
      </c>
      <c r="F26" s="5">
        <v>0</v>
      </c>
      <c r="G26" s="5">
        <f t="shared" si="5"/>
        <v>-1.949997526868702</v>
      </c>
      <c r="H26" s="5">
        <v>500</v>
      </c>
      <c r="I26" s="5">
        <f t="shared" si="6"/>
        <v>0.47411718346786025</v>
      </c>
      <c r="J26" s="5">
        <v>1000</v>
      </c>
      <c r="K26" s="5">
        <f t="shared" si="7"/>
        <v>1.7311018929088302</v>
      </c>
      <c r="L26" s="5">
        <v>1500</v>
      </c>
      <c r="M26" s="5">
        <f t="shared" si="8"/>
        <v>-1.3130191650071266</v>
      </c>
      <c r="N26" s="5">
        <v>2000</v>
      </c>
      <c r="O26" s="5">
        <f t="shared" ca="1" si="12"/>
        <v>-1.8096981364262641</v>
      </c>
      <c r="P26" s="5">
        <v>2500</v>
      </c>
      <c r="Q26" s="5">
        <f t="shared" si="9"/>
        <v>1.8541372781080914</v>
      </c>
      <c r="R26" s="5">
        <v>3000</v>
      </c>
      <c r="S26" s="5">
        <f t="shared" si="10"/>
        <v>0.21562910461998755</v>
      </c>
    </row>
    <row r="27" spans="1:19" x14ac:dyDescent="0.2">
      <c r="A27" s="5">
        <v>46800</v>
      </c>
      <c r="B27" s="5">
        <v>1.95</v>
      </c>
      <c r="C27" s="5">
        <v>5.2100000000000001E-6</v>
      </c>
      <c r="D27" s="5">
        <f t="shared" si="11"/>
        <v>7.2685185185185193E-5</v>
      </c>
      <c r="E27" s="5">
        <v>0.21</v>
      </c>
      <c r="F27" s="5">
        <v>0</v>
      </c>
      <c r="G27" s="5">
        <f t="shared" si="5"/>
        <v>-1.8844233489216908</v>
      </c>
      <c r="H27" s="5">
        <v>500</v>
      </c>
      <c r="I27" s="5">
        <f t="shared" si="6"/>
        <v>-3.2687751394119842E-2</v>
      </c>
      <c r="J27" s="5">
        <v>1000</v>
      </c>
      <c r="K27" s="5">
        <f t="shared" si="7"/>
        <v>1.9100607231161224</v>
      </c>
      <c r="L27" s="5">
        <v>1500</v>
      </c>
      <c r="M27" s="5">
        <f t="shared" si="8"/>
        <v>-0.89003534244477411</v>
      </c>
      <c r="N27" s="5">
        <v>2000</v>
      </c>
      <c r="O27" s="5">
        <f t="shared" ca="1" si="12"/>
        <v>-1.9294839660717849</v>
      </c>
      <c r="P27" s="5">
        <v>2500</v>
      </c>
      <c r="Q27" s="5">
        <f t="shared" si="9"/>
        <v>1.614613136876291</v>
      </c>
      <c r="R27" s="5">
        <v>3000</v>
      </c>
      <c r="S27" s="5">
        <f t="shared" si="10"/>
        <v>0.71763738141906386</v>
      </c>
    </row>
    <row r="28" spans="1:19" x14ac:dyDescent="0.2">
      <c r="A28" s="5">
        <v>50400</v>
      </c>
      <c r="B28" s="5">
        <v>1.95</v>
      </c>
      <c r="C28" s="5">
        <v>5.2100000000000001E-6</v>
      </c>
      <c r="D28" s="5">
        <f t="shared" si="11"/>
        <v>7.2685185185185193E-5</v>
      </c>
      <c r="E28" s="5">
        <v>0.21</v>
      </c>
      <c r="F28" s="5">
        <v>0</v>
      </c>
      <c r="G28" s="5">
        <f t="shared" si="5"/>
        <v>-1.690558264575478</v>
      </c>
      <c r="H28" s="5">
        <v>500</v>
      </c>
      <c r="I28" s="5">
        <f t="shared" si="6"/>
        <v>-0.53726731515944404</v>
      </c>
      <c r="J28" s="5">
        <v>1000</v>
      </c>
      <c r="K28" s="5">
        <f t="shared" si="7"/>
        <v>1.9589832631308044</v>
      </c>
      <c r="L28" s="5">
        <v>1500</v>
      </c>
      <c r="M28" s="5">
        <f t="shared" si="8"/>
        <v>-0.40645821377893976</v>
      </c>
      <c r="N28" s="5">
        <v>2000</v>
      </c>
      <c r="O28" s="5">
        <f t="shared" ca="1" si="12"/>
        <v>-1.9371121048391993</v>
      </c>
      <c r="P28" s="5">
        <v>2500</v>
      </c>
      <c r="Q28" s="5">
        <f t="shared" si="9"/>
        <v>1.2651666775345864</v>
      </c>
      <c r="R28" s="5">
        <v>3000</v>
      </c>
      <c r="S28" s="5">
        <f t="shared" si="10"/>
        <v>1.1707891471900445</v>
      </c>
    </row>
    <row r="29" spans="1:19" x14ac:dyDescent="0.2">
      <c r="A29" s="5">
        <v>54000</v>
      </c>
      <c r="B29" s="5">
        <v>1.95</v>
      </c>
      <c r="C29" s="5">
        <v>5.2100000000000001E-6</v>
      </c>
      <c r="D29" s="5">
        <f t="shared" si="11"/>
        <v>7.2685185185185193E-5</v>
      </c>
      <c r="E29" s="5">
        <v>0.21</v>
      </c>
      <c r="F29" s="5">
        <v>0</v>
      </c>
      <c r="G29" s="5">
        <f t="shared" si="5"/>
        <v>-1.3816005434249319</v>
      </c>
      <c r="H29" s="5">
        <v>500</v>
      </c>
      <c r="I29" s="5">
        <f t="shared" si="6"/>
        <v>-1.005269901209086</v>
      </c>
      <c r="J29" s="5">
        <v>1000</v>
      </c>
      <c r="K29" s="5">
        <f t="shared" si="7"/>
        <v>1.8745388829193401</v>
      </c>
      <c r="L29" s="5">
        <v>1500</v>
      </c>
      <c r="M29" s="5">
        <f t="shared" si="8"/>
        <v>0.10479045307323009</v>
      </c>
      <c r="N29" s="5">
        <v>2000</v>
      </c>
      <c r="O29" s="5">
        <f t="shared" ca="1" si="12"/>
        <v>-1.7903591373354457</v>
      </c>
      <c r="P29" s="5">
        <v>2500</v>
      </c>
      <c r="Q29" s="5">
        <f t="shared" si="9"/>
        <v>0.82958809724466565</v>
      </c>
      <c r="R29" s="5">
        <v>3000</v>
      </c>
      <c r="S29" s="5">
        <f t="shared" si="10"/>
        <v>1.544233982466189</v>
      </c>
    </row>
    <row r="30" spans="1:19" x14ac:dyDescent="0.2">
      <c r="A30" s="5">
        <v>57600</v>
      </c>
      <c r="B30" s="5">
        <v>1.95</v>
      </c>
      <c r="C30" s="5">
        <v>5.2100000000000001E-6</v>
      </c>
      <c r="D30" s="5">
        <f t="shared" si="11"/>
        <v>7.2685185185185193E-5</v>
      </c>
      <c r="E30" s="5">
        <v>0.21</v>
      </c>
      <c r="F30" s="5">
        <v>0</v>
      </c>
      <c r="G30" s="5">
        <f t="shared" si="5"/>
        <v>-0.97858392298350205</v>
      </c>
      <c r="H30" s="5">
        <v>500</v>
      </c>
      <c r="I30" s="5">
        <f t="shared" si="6"/>
        <v>-1.4048340512375701</v>
      </c>
      <c r="J30" s="5">
        <v>1000</v>
      </c>
      <c r="K30" s="5">
        <f t="shared" si="7"/>
        <v>1.6624765274223021</v>
      </c>
      <c r="L30" s="5">
        <v>1500</v>
      </c>
      <c r="M30" s="5">
        <f t="shared" si="8"/>
        <v>0.60890502120260526</v>
      </c>
      <c r="N30" s="5">
        <v>2000</v>
      </c>
      <c r="O30" s="5">
        <f t="shared" ca="1" si="12"/>
        <v>-1.4351334107778997</v>
      </c>
      <c r="P30" s="5">
        <v>2500</v>
      </c>
      <c r="Q30" s="5">
        <f t="shared" si="9"/>
        <v>0.33753143892901039</v>
      </c>
      <c r="R30" s="5">
        <v>3000</v>
      </c>
      <c r="S30" s="5">
        <f t="shared" si="10"/>
        <v>1.8125478887415798</v>
      </c>
    </row>
    <row r="31" spans="1:19" x14ac:dyDescent="0.2">
      <c r="A31" s="5">
        <v>61200</v>
      </c>
      <c r="B31" s="5">
        <v>1.95</v>
      </c>
      <c r="C31" s="5">
        <v>5.2100000000000001E-6</v>
      </c>
      <c r="D31" s="5">
        <f t="shared" si="11"/>
        <v>7.2685185185185193E-5</v>
      </c>
      <c r="E31" s="5">
        <v>0.21</v>
      </c>
      <c r="F31" s="5">
        <v>0</v>
      </c>
      <c r="G31" s="5">
        <f t="shared" si="5"/>
        <v>-0.50894563892329048</v>
      </c>
      <c r="H31" s="5">
        <v>500</v>
      </c>
      <c r="I31" s="5">
        <f t="shared" si="6"/>
        <v>-1.7087575725947604</v>
      </c>
      <c r="J31" s="5">
        <v>1000</v>
      </c>
      <c r="K31" s="5">
        <f t="shared" si="7"/>
        <v>1.3372333303206263</v>
      </c>
      <c r="L31" s="5">
        <v>1500</v>
      </c>
      <c r="M31" s="5">
        <f t="shared" si="8"/>
        <v>1.071565540736265</v>
      </c>
      <c r="N31" s="5">
        <v>2000</v>
      </c>
      <c r="O31" s="5">
        <f t="shared" ca="1" si="12"/>
        <v>-0.82630645202644493</v>
      </c>
      <c r="P31" s="5">
        <v>2500</v>
      </c>
      <c r="Q31" s="5">
        <f t="shared" si="9"/>
        <v>-0.17750424597470985</v>
      </c>
      <c r="R31" s="5">
        <v>3000</v>
      </c>
      <c r="S31" s="5">
        <f t="shared" si="10"/>
        <v>1.9574641457191502</v>
      </c>
    </row>
    <row r="32" spans="1:19" x14ac:dyDescent="0.2">
      <c r="A32" s="5">
        <v>64800</v>
      </c>
      <c r="B32" s="5">
        <v>1.95</v>
      </c>
      <c r="C32" s="5">
        <v>5.2100000000000001E-6</v>
      </c>
      <c r="D32" s="5">
        <f t="shared" si="11"/>
        <v>7.2685185185185193E-5</v>
      </c>
      <c r="E32" s="5">
        <v>0.21</v>
      </c>
      <c r="F32" s="5">
        <v>0</v>
      </c>
      <c r="G32" s="5">
        <f t="shared" si="5"/>
        <v>-4.658507318947268E-3</v>
      </c>
      <c r="H32" s="5">
        <v>500</v>
      </c>
      <c r="I32" s="5">
        <f t="shared" si="6"/>
        <v>-1.8963494543922261</v>
      </c>
      <c r="J32" s="5">
        <v>1000</v>
      </c>
      <c r="K32" s="5">
        <f t="shared" si="7"/>
        <v>0.92095173884100878</v>
      </c>
      <c r="L32" s="5">
        <v>1500</v>
      </c>
      <c r="M32" s="5">
        <f t="shared" si="8"/>
        <v>1.4612742394564862</v>
      </c>
      <c r="N32" s="5">
        <v>2000</v>
      </c>
      <c r="O32" s="5">
        <f t="shared" ca="1" si="12"/>
        <v>-7.8890599577992916E-3</v>
      </c>
      <c r="P32" s="5">
        <v>2500</v>
      </c>
      <c r="Q32" s="5">
        <f t="shared" si="9"/>
        <v>-0.68045550164503554</v>
      </c>
      <c r="R32" s="5">
        <v>3000</v>
      </c>
      <c r="S32" s="5">
        <f t="shared" si="10"/>
        <v>1.9691169034719163</v>
      </c>
    </row>
    <row r="35" spans="1:19" x14ac:dyDescent="0.2">
      <c r="A35" s="8" t="s">
        <v>26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">
      <c r="A36" s="5" t="s">
        <v>12</v>
      </c>
      <c r="B36" s="5" t="s">
        <v>1</v>
      </c>
      <c r="C36" s="5" t="s">
        <v>17</v>
      </c>
      <c r="D36" s="5" t="s">
        <v>2</v>
      </c>
      <c r="E36" s="5" t="s">
        <v>0</v>
      </c>
      <c r="F36" s="5" t="s">
        <v>18</v>
      </c>
      <c r="G36" s="5" t="s">
        <v>3</v>
      </c>
      <c r="H36" s="5" t="s">
        <v>19</v>
      </c>
      <c r="I36" s="5" t="s">
        <v>3</v>
      </c>
      <c r="J36" s="5" t="s">
        <v>20</v>
      </c>
      <c r="K36" s="5" t="s">
        <v>3</v>
      </c>
      <c r="L36" s="5" t="s">
        <v>37</v>
      </c>
      <c r="M36" s="5" t="s">
        <v>3</v>
      </c>
      <c r="N36" s="5" t="s">
        <v>38</v>
      </c>
      <c r="O36" s="5" t="s">
        <v>3</v>
      </c>
      <c r="P36" s="5" t="s">
        <v>39</v>
      </c>
      <c r="Q36" s="5" t="s">
        <v>3</v>
      </c>
      <c r="R36" s="5" t="s">
        <v>24</v>
      </c>
      <c r="S36" s="5" t="s">
        <v>3</v>
      </c>
    </row>
    <row r="37" spans="1:19" x14ac:dyDescent="0.2">
      <c r="A37" s="5">
        <v>0</v>
      </c>
      <c r="B37" s="5">
        <v>2.1</v>
      </c>
      <c r="C37" s="5">
        <v>3.3500000000000001E-6</v>
      </c>
      <c r="D37" s="5">
        <f>2*3.14/86400</f>
        <v>7.2685185185185193E-5</v>
      </c>
      <c r="E37" s="5">
        <v>0.27</v>
      </c>
      <c r="F37" s="5">
        <v>0</v>
      </c>
      <c r="G37" s="5">
        <f t="shared" ref="G37:G55" si="13">B37*EXP(C37*F37)*COS(D37*A37+E37*F37)</f>
        <v>2.1</v>
      </c>
      <c r="H37" s="5">
        <v>500</v>
      </c>
      <c r="I37" s="5">
        <f t="shared" ref="I37:I55" si="14">B37*EXP(C37*H37)*COS(D37*A37+E37*H37)</f>
        <v>-2.0952911287770259</v>
      </c>
      <c r="J37" s="5">
        <v>1000</v>
      </c>
      <c r="K37" s="5">
        <f t="shared" ref="K37:K55" si="15">B37*EXP(C37*J37)*COS(D37*A37+E37*J37)</f>
        <v>2.0741388359024517</v>
      </c>
      <c r="L37" s="5">
        <v>1500</v>
      </c>
      <c r="M37" s="5">
        <f t="shared" ref="M37:M55" si="16">B37*EXP(C37*L37)*COS(D37*A37+E37*L37)</f>
        <v>-2.036653782950121</v>
      </c>
      <c r="N37" s="5">
        <v>2000</v>
      </c>
      <c r="O37" s="5">
        <f>B37*EXP(C37*N37)*COS(D37*A37+E37*N37)</f>
        <v>1.9830750558647494</v>
      </c>
      <c r="P37" s="5">
        <v>2500</v>
      </c>
      <c r="Q37" s="5">
        <f t="shared" ref="Q37:Q55" si="17">B37*EXP(C37*P37)*COS(D37*A37+E37*P37)</f>
        <v>-1.9137687214097907</v>
      </c>
      <c r="R37" s="5">
        <v>3000</v>
      </c>
      <c r="S37" s="5">
        <f t="shared" ref="S37:S55" si="18">B37*EXP(C37*R37)*COS(D37*A37+E37*R37)</f>
        <v>1.8292253832090755</v>
      </c>
    </row>
    <row r="38" spans="1:19" x14ac:dyDescent="0.2">
      <c r="A38" s="5">
        <v>3600</v>
      </c>
      <c r="B38" s="5">
        <v>2.1</v>
      </c>
      <c r="C38" s="5">
        <v>3.3500000000000001E-6</v>
      </c>
      <c r="D38" s="5">
        <f t="shared" ref="D38:D55" si="19">2*3.14/86400</f>
        <v>7.2685185185185193E-5</v>
      </c>
      <c r="E38" s="5">
        <v>0.27</v>
      </c>
      <c r="F38" s="5">
        <v>0</v>
      </c>
      <c r="G38" s="5">
        <f t="shared" si="13"/>
        <v>2.028516353930637</v>
      </c>
      <c r="H38" s="5">
        <v>500</v>
      </c>
      <c r="I38" s="5">
        <f t="shared" si="14"/>
        <v>-2.072054606911923</v>
      </c>
      <c r="J38" s="5">
        <v>1000</v>
      </c>
      <c r="K38" s="5">
        <f t="shared" si="15"/>
        <v>2.0994935174350497</v>
      </c>
      <c r="L38" s="5">
        <v>1500</v>
      </c>
      <c r="M38" s="5">
        <f t="shared" si="16"/>
        <v>-2.1105639341600964</v>
      </c>
      <c r="N38" s="5">
        <v>2000</v>
      </c>
      <c r="O38" s="5">
        <f t="shared" ref="O38:O55" ca="1" si="20">B38*EXP(C38*O38)*COS(D38*A38+E38*O38)</f>
        <v>1.610793445925508</v>
      </c>
      <c r="P38" s="5">
        <v>2500</v>
      </c>
      <c r="Q38" s="5">
        <f t="shared" si="17"/>
        <v>-2.0831613697218887</v>
      </c>
      <c r="R38" s="5">
        <v>3000</v>
      </c>
      <c r="S38" s="5">
        <f t="shared" si="18"/>
        <v>2.0447923849733893</v>
      </c>
    </row>
    <row r="39" spans="1:19" x14ac:dyDescent="0.2">
      <c r="A39" s="5">
        <v>7200</v>
      </c>
      <c r="B39" s="5">
        <v>2.1</v>
      </c>
      <c r="C39" s="5">
        <v>3.3500000000000001E-6</v>
      </c>
      <c r="D39" s="5">
        <f t="shared" si="19"/>
        <v>7.2685185185185193E-5</v>
      </c>
      <c r="E39" s="5">
        <v>0.27</v>
      </c>
      <c r="F39" s="5">
        <v>0</v>
      </c>
      <c r="G39" s="5">
        <f t="shared" si="13"/>
        <v>1.818931998251472</v>
      </c>
      <c r="H39" s="5">
        <v>500</v>
      </c>
      <c r="I39" s="5">
        <f t="shared" si="14"/>
        <v>-1.9077533058497729</v>
      </c>
      <c r="J39" s="5">
        <v>1000</v>
      </c>
      <c r="K39" s="5">
        <f t="shared" si="15"/>
        <v>1.9819153879912321</v>
      </c>
      <c r="L39" s="5">
        <v>1500</v>
      </c>
      <c r="M39" s="5">
        <f t="shared" si="16"/>
        <v>-2.0407876041545951</v>
      </c>
      <c r="N39" s="5">
        <v>2000</v>
      </c>
      <c r="O39" s="5">
        <f t="shared" ca="1" si="20"/>
        <v>1.3328378656707149</v>
      </c>
      <c r="P39" s="5">
        <v>2500</v>
      </c>
      <c r="Q39" s="5">
        <f t="shared" si="17"/>
        <v>-2.1107330941686948</v>
      </c>
      <c r="R39" s="5">
        <v>3000</v>
      </c>
      <c r="S39" s="5">
        <f t="shared" si="18"/>
        <v>2.1211506104207944</v>
      </c>
    </row>
    <row r="40" spans="1:19" x14ac:dyDescent="0.2">
      <c r="A40" s="5">
        <v>10800</v>
      </c>
      <c r="B40" s="5">
        <v>2.1</v>
      </c>
      <c r="C40" s="5">
        <v>3.3500000000000001E-6</v>
      </c>
      <c r="D40" s="5">
        <f t="shared" si="19"/>
        <v>7.2685185185185193E-5</v>
      </c>
      <c r="E40" s="5">
        <v>0.27</v>
      </c>
      <c r="F40" s="5">
        <v>0</v>
      </c>
      <c r="G40" s="5">
        <f t="shared" si="13"/>
        <v>1.4855153652511195</v>
      </c>
      <c r="H40" s="5">
        <v>500</v>
      </c>
      <c r="I40" s="5">
        <f t="shared" si="14"/>
        <v>-1.6135728027847651</v>
      </c>
      <c r="J40" s="5">
        <v>1000</v>
      </c>
      <c r="K40" s="5">
        <f t="shared" si="15"/>
        <v>1.7294091269906051</v>
      </c>
      <c r="L40" s="5">
        <v>1500</v>
      </c>
      <c r="M40" s="5">
        <f t="shared" si="16"/>
        <v>-1.8320751419603505</v>
      </c>
      <c r="N40" s="5">
        <v>2000</v>
      </c>
      <c r="O40" s="5">
        <f t="shared" ca="1" si="20"/>
        <v>1.0239481483525175</v>
      </c>
      <c r="P40" s="5">
        <v>2500</v>
      </c>
      <c r="Q40" s="5">
        <f t="shared" si="17"/>
        <v>-1.9946068210436587</v>
      </c>
      <c r="R40" s="5">
        <v>3000</v>
      </c>
      <c r="S40" s="5">
        <f t="shared" si="18"/>
        <v>2.0531016173014178</v>
      </c>
    </row>
    <row r="41" spans="1:19" x14ac:dyDescent="0.2">
      <c r="A41" s="5">
        <v>14400</v>
      </c>
      <c r="B41" s="5">
        <v>2.1</v>
      </c>
      <c r="C41" s="5">
        <v>3.3500000000000001E-6</v>
      </c>
      <c r="D41" s="5">
        <f t="shared" si="19"/>
        <v>7.2685185185185193E-5</v>
      </c>
      <c r="E41" s="5">
        <v>0.27</v>
      </c>
      <c r="F41" s="5">
        <v>0</v>
      </c>
      <c r="G41" s="5">
        <f t="shared" si="13"/>
        <v>1.0509653469172318</v>
      </c>
      <c r="H41" s="5">
        <v>500</v>
      </c>
      <c r="I41" s="5">
        <f t="shared" si="14"/>
        <v>-1.2095408072040836</v>
      </c>
      <c r="J41" s="5">
        <v>1000</v>
      </c>
      <c r="K41" s="5">
        <f t="shared" si="15"/>
        <v>1.3591652755681978</v>
      </c>
      <c r="L41" s="5">
        <v>1500</v>
      </c>
      <c r="M41" s="5">
        <f t="shared" si="16"/>
        <v>-1.4986356216515069</v>
      </c>
      <c r="N41" s="5">
        <v>2000</v>
      </c>
      <c r="O41" s="5">
        <f t="shared" ca="1" si="20"/>
        <v>0.69392563936838891</v>
      </c>
      <c r="P41" s="5">
        <v>2500</v>
      </c>
      <c r="Q41" s="5">
        <f t="shared" si="17"/>
        <v>-1.7426883878776607</v>
      </c>
      <c r="R41" s="5">
        <v>3000</v>
      </c>
      <c r="S41" s="5">
        <f t="shared" si="18"/>
        <v>1.8452781581290891</v>
      </c>
    </row>
    <row r="42" spans="1:19" x14ac:dyDescent="0.2">
      <c r="A42" s="5">
        <v>18000</v>
      </c>
      <c r="B42" s="5">
        <v>2.1</v>
      </c>
      <c r="C42" s="5">
        <v>3.3500000000000001E-6</v>
      </c>
      <c r="D42" s="5">
        <f t="shared" si="19"/>
        <v>7.2685185185185193E-5</v>
      </c>
      <c r="E42" s="5">
        <v>0.27</v>
      </c>
      <c r="F42" s="5">
        <v>0</v>
      </c>
      <c r="G42" s="5">
        <f t="shared" si="13"/>
        <v>0.54486596202125237</v>
      </c>
      <c r="H42" s="5">
        <v>500</v>
      </c>
      <c r="I42" s="5">
        <f t="shared" si="14"/>
        <v>-0.72316368117713403</v>
      </c>
      <c r="J42" s="5">
        <v>1000</v>
      </c>
      <c r="K42" s="5">
        <f t="shared" si="15"/>
        <v>0.89638991032819271</v>
      </c>
      <c r="L42" s="5">
        <v>1500</v>
      </c>
      <c r="M42" s="5">
        <f t="shared" si="16"/>
        <v>-1.0631694933759324</v>
      </c>
      <c r="N42" s="5">
        <v>2000</v>
      </c>
      <c r="O42" s="5">
        <f t="shared" ca="1" si="20"/>
        <v>0.35068411874391009</v>
      </c>
      <c r="P42" s="5">
        <v>2500</v>
      </c>
      <c r="Q42" s="5">
        <f t="shared" si="17"/>
        <v>-1.3721283166847811</v>
      </c>
      <c r="R42" s="5">
        <v>3000</v>
      </c>
      <c r="S42" s="5">
        <f t="shared" si="18"/>
        <v>1.5118287839517941</v>
      </c>
    </row>
    <row r="43" spans="1:19" x14ac:dyDescent="0.2">
      <c r="A43" s="5">
        <v>21600</v>
      </c>
      <c r="B43" s="5">
        <v>2.1</v>
      </c>
      <c r="C43" s="5">
        <v>3.3500000000000001E-6</v>
      </c>
      <c r="D43" s="5">
        <f t="shared" si="19"/>
        <v>7.2685185185185193E-5</v>
      </c>
      <c r="E43" s="5">
        <v>0.27</v>
      </c>
      <c r="F43" s="5">
        <v>0</v>
      </c>
      <c r="G43" s="5">
        <f t="shared" si="13"/>
        <v>1.672286092539853E-3</v>
      </c>
      <c r="H43" s="5">
        <v>500</v>
      </c>
      <c r="I43" s="5">
        <f t="shared" si="14"/>
        <v>-0.1875538154973469</v>
      </c>
      <c r="J43" s="5">
        <v>1000</v>
      </c>
      <c r="K43" s="5">
        <f t="shared" si="15"/>
        <v>0.37258862214528948</v>
      </c>
      <c r="L43" s="5">
        <v>1500</v>
      </c>
      <c r="M43" s="5">
        <f t="shared" si="16"/>
        <v>-0.55532314436109809</v>
      </c>
      <c r="N43" s="5">
        <v>2000</v>
      </c>
      <c r="O43" s="5">
        <f t="shared" ca="1" si="20"/>
        <v>1.0671896791089965E-3</v>
      </c>
      <c r="P43" s="5">
        <v>2500</v>
      </c>
      <c r="Q43" s="5">
        <f t="shared" si="17"/>
        <v>-0.90815421220441028</v>
      </c>
      <c r="R43" s="5">
        <v>3000</v>
      </c>
      <c r="S43" s="5">
        <f t="shared" si="18"/>
        <v>1.0754546157652658</v>
      </c>
    </row>
    <row r="44" spans="1:19" x14ac:dyDescent="0.2">
      <c r="A44" s="5">
        <v>25200</v>
      </c>
      <c r="B44" s="5">
        <v>2.1</v>
      </c>
      <c r="C44" s="5">
        <v>3.3500000000000001E-6</v>
      </c>
      <c r="D44" s="5">
        <f t="shared" si="19"/>
        <v>7.2685185185185193E-5</v>
      </c>
      <c r="E44" s="5">
        <v>0.27</v>
      </c>
      <c r="F44" s="5">
        <v>0</v>
      </c>
      <c r="G44" s="5">
        <f t="shared" si="13"/>
        <v>-0.54163523850966433</v>
      </c>
      <c r="H44" s="5">
        <v>500</v>
      </c>
      <c r="I44" s="5">
        <f t="shared" si="14"/>
        <v>0.36082465072151804</v>
      </c>
      <c r="J44" s="5">
        <v>1000</v>
      </c>
      <c r="K44" s="5">
        <f t="shared" si="15"/>
        <v>-0.17657837384228367</v>
      </c>
      <c r="L44" s="5">
        <v>1500</v>
      </c>
      <c r="M44" s="5">
        <f t="shared" si="16"/>
        <v>-9.6705828647102778E-3</v>
      </c>
      <c r="N44" s="5">
        <v>2000</v>
      </c>
      <c r="O44" s="5">
        <f t="shared" ca="1" si="20"/>
        <v>-0.34856832062513382</v>
      </c>
      <c r="P44" s="5">
        <v>2500</v>
      </c>
      <c r="Q44" s="5">
        <f t="shared" si="17"/>
        <v>-0.38235327507506478</v>
      </c>
      <c r="R44" s="5">
        <v>3000</v>
      </c>
      <c r="S44" s="5">
        <f t="shared" si="18"/>
        <v>0.56586385984841059</v>
      </c>
    </row>
    <row r="45" spans="1:19" x14ac:dyDescent="0.2">
      <c r="A45" s="5">
        <v>28800</v>
      </c>
      <c r="B45" s="5">
        <v>2.1</v>
      </c>
      <c r="C45" s="5">
        <v>3.3500000000000001E-6</v>
      </c>
      <c r="D45" s="5">
        <f t="shared" si="19"/>
        <v>7.2685185185185193E-5</v>
      </c>
      <c r="E45" s="5">
        <v>0.27</v>
      </c>
      <c r="F45" s="5">
        <v>0</v>
      </c>
      <c r="G45" s="5">
        <f t="shared" si="13"/>
        <v>-1.0480684186468026</v>
      </c>
      <c r="H45" s="5">
        <v>500</v>
      </c>
      <c r="I45" s="5">
        <f t="shared" si="14"/>
        <v>0.88463829634482216</v>
      </c>
      <c r="J45" s="5">
        <v>1000</v>
      </c>
      <c r="K45" s="5">
        <f t="shared" si="15"/>
        <v>-0.71372397365926044</v>
      </c>
      <c r="L45" s="5">
        <v>1500</v>
      </c>
      <c r="M45" s="5">
        <f t="shared" si="16"/>
        <v>0.53664034865349386</v>
      </c>
      <c r="N45" s="5">
        <v>2000</v>
      </c>
      <c r="O45" s="5">
        <f t="shared" ca="1" si="20"/>
        <v>-0.69186702139896461</v>
      </c>
      <c r="P45" s="5">
        <v>2500</v>
      </c>
      <c r="Q45" s="5">
        <f t="shared" si="17"/>
        <v>0.16947814413897164</v>
      </c>
      <c r="R45" s="5">
        <v>3000</v>
      </c>
      <c r="S45" s="5">
        <f t="shared" si="18"/>
        <v>1.7749283092656401E-2</v>
      </c>
    </row>
    <row r="46" spans="1:19" x14ac:dyDescent="0.2">
      <c r="A46" s="5">
        <v>32400</v>
      </c>
      <c r="B46" s="5">
        <v>2.1</v>
      </c>
      <c r="C46" s="5">
        <v>3.3500000000000001E-6</v>
      </c>
      <c r="D46" s="5">
        <f t="shared" si="19"/>
        <v>7.2685185185185193E-5</v>
      </c>
      <c r="E46" s="5">
        <v>0.27</v>
      </c>
      <c r="F46" s="5">
        <v>0</v>
      </c>
      <c r="G46" s="5">
        <f t="shared" si="13"/>
        <v>-1.4831494541220116</v>
      </c>
      <c r="H46" s="5">
        <v>500</v>
      </c>
      <c r="I46" s="5">
        <f t="shared" si="14"/>
        <v>1.3482260649440194</v>
      </c>
      <c r="J46" s="5">
        <v>1000</v>
      </c>
      <c r="K46" s="5">
        <f t="shared" si="15"/>
        <v>-1.2022794859291905</v>
      </c>
      <c r="L46" s="5">
        <v>1500</v>
      </c>
      <c r="M46" s="5">
        <f t="shared" si="16"/>
        <v>1.0464169861242612</v>
      </c>
      <c r="N46" s="5">
        <v>2000</v>
      </c>
      <c r="O46" s="5">
        <f t="shared" ca="1" si="20"/>
        <v>-1.0219899014771809</v>
      </c>
      <c r="P46" s="5">
        <v>2500</v>
      </c>
      <c r="Q46" s="5">
        <f t="shared" si="17"/>
        <v>0.70977154842717782</v>
      </c>
      <c r="R46" s="5">
        <v>3000</v>
      </c>
      <c r="S46" s="5">
        <f t="shared" si="18"/>
        <v>-0.5315736588731742</v>
      </c>
    </row>
    <row r="47" spans="1:19" x14ac:dyDescent="0.2">
      <c r="A47" s="5">
        <v>36000</v>
      </c>
      <c r="B47" s="5">
        <v>2.1</v>
      </c>
      <c r="C47" s="5">
        <v>3.3500000000000001E-6</v>
      </c>
      <c r="D47" s="5">
        <f t="shared" si="19"/>
        <v>7.2685185185185193E-5</v>
      </c>
      <c r="E47" s="5">
        <v>0.27</v>
      </c>
      <c r="F47" s="5">
        <v>0</v>
      </c>
      <c r="G47" s="5">
        <f t="shared" si="13"/>
        <v>-1.817258174695862</v>
      </c>
      <c r="H47" s="5">
        <v>500</v>
      </c>
      <c r="I47" s="5">
        <f t="shared" si="14"/>
        <v>1.7200270574975933</v>
      </c>
      <c r="J47" s="5">
        <v>1000</v>
      </c>
      <c r="K47" s="5">
        <f t="shared" si="15"/>
        <v>-1.6089842160575865</v>
      </c>
      <c r="L47" s="5">
        <v>1500</v>
      </c>
      <c r="M47" s="5">
        <f t="shared" si="16"/>
        <v>1.4849539079025809</v>
      </c>
      <c r="N47" s="5">
        <v>2000</v>
      </c>
      <c r="O47" s="5">
        <f t="shared" ca="1" si="20"/>
        <v>-1.3310318830286143</v>
      </c>
      <c r="P47" s="5">
        <v>2500</v>
      </c>
      <c r="Q47" s="5">
        <f t="shared" si="17"/>
        <v>1.2017439449459859</v>
      </c>
      <c r="R47" s="5">
        <v>3000</v>
      </c>
      <c r="S47" s="5">
        <f t="shared" si="18"/>
        <v>-1.0447072453240687</v>
      </c>
    </row>
    <row r="48" spans="1:19" x14ac:dyDescent="0.2">
      <c r="A48" s="5">
        <v>39600</v>
      </c>
      <c r="B48" s="5">
        <v>2.1</v>
      </c>
      <c r="C48" s="5">
        <v>3.3500000000000001E-6</v>
      </c>
      <c r="D48" s="5">
        <f t="shared" si="19"/>
        <v>7.2685185185185193E-5</v>
      </c>
      <c r="E48" s="5">
        <v>0.27</v>
      </c>
      <c r="F48" s="5">
        <v>0</v>
      </c>
      <c r="G48" s="5">
        <f t="shared" si="13"/>
        <v>-2.0276485712919836</v>
      </c>
      <c r="H48" s="5">
        <v>500</v>
      </c>
      <c r="I48" s="5">
        <f t="shared" si="14"/>
        <v>1.9747291877579065</v>
      </c>
      <c r="J48" s="5">
        <v>1000</v>
      </c>
      <c r="K48" s="5">
        <f t="shared" si="15"/>
        <v>-1.906149843108037</v>
      </c>
      <c r="L48" s="5">
        <v>1500</v>
      </c>
      <c r="M48" s="5">
        <f t="shared" si="16"/>
        <v>1.8223956681744082</v>
      </c>
      <c r="N48" s="5">
        <v>2000</v>
      </c>
      <c r="O48" s="5">
        <f t="shared" ca="1" si="20"/>
        <v>-1.6092064438016864</v>
      </c>
      <c r="P48" s="5">
        <v>2500</v>
      </c>
      <c r="Q48" s="5">
        <f t="shared" si="17"/>
        <v>1.6119020187728781</v>
      </c>
      <c r="R48" s="5">
        <v>3000</v>
      </c>
      <c r="S48" s="5">
        <f t="shared" si="18"/>
        <v>-1.4867175146598783</v>
      </c>
    </row>
    <row r="49" spans="1:19" x14ac:dyDescent="0.2">
      <c r="A49" s="5">
        <v>43200</v>
      </c>
      <c r="B49" s="5">
        <v>2.1</v>
      </c>
      <c r="C49" s="5">
        <v>3.3500000000000001E-6</v>
      </c>
      <c r="D49" s="5">
        <f t="shared" si="19"/>
        <v>7.2685185185185193E-5</v>
      </c>
      <c r="E49" s="5">
        <v>0.27</v>
      </c>
      <c r="F49" s="5">
        <v>0</v>
      </c>
      <c r="G49" s="5">
        <f t="shared" si="13"/>
        <v>-2.0999973366278328</v>
      </c>
      <c r="H49" s="5">
        <v>500</v>
      </c>
      <c r="I49" s="5">
        <f t="shared" si="14"/>
        <v>2.0949924205510624</v>
      </c>
      <c r="J49" s="5">
        <v>1000</v>
      </c>
      <c r="K49" s="5">
        <f t="shared" si="15"/>
        <v>-2.0735454313585873</v>
      </c>
      <c r="L49" s="5">
        <v>1500</v>
      </c>
      <c r="M49" s="5">
        <f t="shared" si="16"/>
        <v>2.0357693456442272</v>
      </c>
      <c r="N49" s="5">
        <v>2000</v>
      </c>
      <c r="O49" s="5">
        <f t="shared" ca="1" si="20"/>
        <v>-1.8435616874024843</v>
      </c>
      <c r="P49" s="5">
        <v>2500</v>
      </c>
      <c r="Q49" s="5">
        <f t="shared" si="17"/>
        <v>1.9123223464964916</v>
      </c>
      <c r="R49" s="5">
        <v>3000</v>
      </c>
      <c r="S49" s="5">
        <f t="shared" si="18"/>
        <v>-1.8275125567356301</v>
      </c>
    </row>
    <row r="50" spans="1:19" x14ac:dyDescent="0.2">
      <c r="A50" s="5">
        <v>46800</v>
      </c>
      <c r="B50" s="5">
        <v>2.1</v>
      </c>
      <c r="C50" s="5">
        <v>3.3500000000000001E-6</v>
      </c>
      <c r="D50" s="5">
        <f t="shared" si="19"/>
        <v>7.2685185185185193E-5</v>
      </c>
      <c r="E50" s="5">
        <v>0.27</v>
      </c>
      <c r="F50" s="5">
        <v>0</v>
      </c>
      <c r="G50" s="5">
        <f t="shared" si="13"/>
        <v>-2.0293789911464364</v>
      </c>
      <c r="H50" s="5">
        <v>500</v>
      </c>
      <c r="I50" s="5">
        <f t="shared" si="14"/>
        <v>2.0726292755264386</v>
      </c>
      <c r="J50" s="5">
        <v>1000</v>
      </c>
      <c r="K50" s="5">
        <f t="shared" si="15"/>
        <v>-2.0997747455863092</v>
      </c>
      <c r="L50" s="5">
        <v>1500</v>
      </c>
      <c r="M50" s="5">
        <f t="shared" si="16"/>
        <v>2.1105485322732092</v>
      </c>
      <c r="N50" s="5">
        <v>2000</v>
      </c>
      <c r="O50" s="5">
        <f t="shared" ca="1" si="20"/>
        <v>-2.0157588224338632</v>
      </c>
      <c r="P50" s="5">
        <v>2500</v>
      </c>
      <c r="Q50" s="5">
        <f t="shared" si="17"/>
        <v>2.0825524134701259</v>
      </c>
      <c r="R50" s="5">
        <v>3000</v>
      </c>
      <c r="S50" s="5">
        <f t="shared" si="18"/>
        <v>-2.0438911599609093</v>
      </c>
    </row>
    <row r="51" spans="1:19" x14ac:dyDescent="0.2">
      <c r="A51" s="5">
        <v>50400</v>
      </c>
      <c r="B51" s="5">
        <v>2.1</v>
      </c>
      <c r="C51" s="5">
        <v>3.3500000000000001E-6</v>
      </c>
      <c r="D51" s="5">
        <f t="shared" si="19"/>
        <v>7.2685185185185193E-5</v>
      </c>
      <c r="E51" s="5">
        <v>0.27</v>
      </c>
      <c r="F51" s="5">
        <v>0</v>
      </c>
      <c r="G51" s="5">
        <f t="shared" si="13"/>
        <v>-1.820601208004361</v>
      </c>
      <c r="H51" s="5">
        <v>500</v>
      </c>
      <c r="I51" s="5">
        <f t="shared" si="14"/>
        <v>1.9091622280592189</v>
      </c>
      <c r="J51" s="5">
        <v>1000</v>
      </c>
      <c r="K51" s="5">
        <f t="shared" si="15"/>
        <v>-1.9830521029198325</v>
      </c>
      <c r="L51" s="5">
        <v>1500</v>
      </c>
      <c r="M51" s="5">
        <f t="shared" si="16"/>
        <v>2.0416422862419519</v>
      </c>
      <c r="N51" s="5">
        <v>2000</v>
      </c>
      <c r="O51" s="5">
        <f t="shared" ca="1" si="20"/>
        <v>-2.0978886198186526</v>
      </c>
      <c r="P51" s="5">
        <v>2500</v>
      </c>
      <c r="Q51" s="5">
        <f t="shared" si="17"/>
        <v>2.1110030141148237</v>
      </c>
      <c r="R51" s="5">
        <v>3000</v>
      </c>
      <c r="S51" s="5">
        <f t="shared" si="18"/>
        <v>-2.1211223419643477</v>
      </c>
    </row>
    <row r="52" spans="1:19" x14ac:dyDescent="0.2">
      <c r="A52" s="5">
        <v>54000</v>
      </c>
      <c r="B52" s="5">
        <v>2.1</v>
      </c>
      <c r="C52" s="5">
        <v>3.3500000000000001E-6</v>
      </c>
      <c r="D52" s="5">
        <f t="shared" si="19"/>
        <v>7.2685185185185193E-5</v>
      </c>
      <c r="E52" s="5">
        <v>0.27</v>
      </c>
      <c r="F52" s="5">
        <v>0</v>
      </c>
      <c r="G52" s="5">
        <f t="shared" si="13"/>
        <v>-1.487877508303773</v>
      </c>
      <c r="H52" s="5">
        <v>500</v>
      </c>
      <c r="I52" s="5">
        <f t="shared" si="14"/>
        <v>1.615720059639989</v>
      </c>
      <c r="J52" s="5">
        <v>1000</v>
      </c>
      <c r="K52" s="5">
        <f t="shared" si="15"/>
        <v>-1.731323941527446</v>
      </c>
      <c r="L52" s="5">
        <v>1500</v>
      </c>
      <c r="M52" s="5">
        <f t="shared" si="16"/>
        <v>1.8337417215535963</v>
      </c>
      <c r="N52" s="5">
        <v>2000</v>
      </c>
      <c r="O52" s="5">
        <f t="shared" ca="1" si="20"/>
        <v>-2.0439446230020839</v>
      </c>
      <c r="P52" s="5">
        <v>2500</v>
      </c>
      <c r="Q52" s="5">
        <f t="shared" si="17"/>
        <v>1.9957372411287306</v>
      </c>
      <c r="R52" s="5">
        <v>3000</v>
      </c>
      <c r="S52" s="5">
        <f t="shared" si="18"/>
        <v>-2.0539482299079905</v>
      </c>
    </row>
    <row r="53" spans="1:19" x14ac:dyDescent="0.2">
      <c r="A53" s="5">
        <v>57600</v>
      </c>
      <c r="B53" s="5">
        <v>2.1</v>
      </c>
      <c r="C53" s="5">
        <v>3.3500000000000001E-6</v>
      </c>
      <c r="D53" s="5">
        <f t="shared" si="19"/>
        <v>7.2685185185185193E-5</v>
      </c>
      <c r="E53" s="5">
        <v>0.27</v>
      </c>
      <c r="F53" s="5">
        <v>0</v>
      </c>
      <c r="G53" s="5">
        <f t="shared" si="13"/>
        <v>-1.0538596093668484</v>
      </c>
      <c r="H53" s="5">
        <v>500</v>
      </c>
      <c r="I53" s="5">
        <f t="shared" si="14"/>
        <v>1.2122802141822457</v>
      </c>
      <c r="J53" s="5">
        <v>1000</v>
      </c>
      <c r="K53" s="5">
        <f t="shared" si="15"/>
        <v>-1.3617278297850095</v>
      </c>
      <c r="L53" s="5">
        <v>1500</v>
      </c>
      <c r="M53" s="5">
        <f t="shared" si="16"/>
        <v>1.5010006385736683</v>
      </c>
      <c r="N53" s="5">
        <v>2000</v>
      </c>
      <c r="O53" s="5">
        <f t="shared" ca="1" si="20"/>
        <v>-1.7716922704980473</v>
      </c>
      <c r="P53" s="5">
        <v>2500</v>
      </c>
      <c r="Q53" s="5">
        <f t="shared" si="17"/>
        <v>1.7446023494831853</v>
      </c>
      <c r="R53" s="5">
        <v>3000</v>
      </c>
      <c r="S53" s="5">
        <f t="shared" si="18"/>
        <v>-1.8469420146976812</v>
      </c>
    </row>
    <row r="54" spans="1:19" x14ac:dyDescent="0.2">
      <c r="A54" s="5">
        <v>61200</v>
      </c>
      <c r="B54" s="5">
        <v>2.1</v>
      </c>
      <c r="C54" s="5">
        <v>3.3500000000000001E-6</v>
      </c>
      <c r="D54" s="5">
        <f t="shared" si="19"/>
        <v>7.2685185185185193E-5</v>
      </c>
      <c r="E54" s="5">
        <v>0.27</v>
      </c>
      <c r="F54" s="5">
        <v>0</v>
      </c>
      <c r="G54" s="5">
        <f t="shared" si="13"/>
        <v>-0.54809530345585133</v>
      </c>
      <c r="H54" s="5">
        <v>500</v>
      </c>
      <c r="I54" s="5">
        <f t="shared" si="14"/>
        <v>0.72630874037451376</v>
      </c>
      <c r="J54" s="5">
        <v>1000</v>
      </c>
      <c r="K54" s="5">
        <f t="shared" si="15"/>
        <v>-0.89942574639767292</v>
      </c>
      <c r="L54" s="5">
        <v>1500</v>
      </c>
      <c r="M54" s="5">
        <f t="shared" si="16"/>
        <v>1.0660719380721413</v>
      </c>
      <c r="N54" s="5">
        <v>2000</v>
      </c>
      <c r="O54" s="5">
        <f t="shared" ca="1" si="20"/>
        <v>-1.1333104657593047</v>
      </c>
      <c r="P54" s="5">
        <v>2500</v>
      </c>
      <c r="Q54" s="5">
        <f t="shared" si="17"/>
        <v>1.3746955179498874</v>
      </c>
      <c r="R54" s="5">
        <v>3000</v>
      </c>
      <c r="S54" s="5">
        <f t="shared" si="18"/>
        <v>-1.5141966096881228</v>
      </c>
    </row>
    <row r="55" spans="1:19" x14ac:dyDescent="0.2">
      <c r="A55" s="5">
        <v>64800</v>
      </c>
      <c r="B55" s="5">
        <v>2.1</v>
      </c>
      <c r="C55" s="5">
        <v>3.3500000000000001E-6</v>
      </c>
      <c r="D55" s="5">
        <f t="shared" si="19"/>
        <v>7.2685185185185193E-5</v>
      </c>
      <c r="E55" s="5">
        <v>0.27</v>
      </c>
      <c r="F55" s="5">
        <v>0</v>
      </c>
      <c r="G55" s="5">
        <f t="shared" si="13"/>
        <v>-5.0168540357893657E-3</v>
      </c>
      <c r="H55" s="5">
        <v>500</v>
      </c>
      <c r="I55" s="5">
        <f t="shared" si="14"/>
        <v>0.19089041234385329</v>
      </c>
      <c r="J55" s="5">
        <v>1000</v>
      </c>
      <c r="K55" s="5">
        <f t="shared" si="15"/>
        <v>-0.37589106137113754</v>
      </c>
      <c r="L55" s="5">
        <v>1500</v>
      </c>
      <c r="M55" s="5">
        <f t="shared" si="16"/>
        <v>0.5585654193747831</v>
      </c>
      <c r="N55" s="5">
        <v>2000</v>
      </c>
      <c r="O55" s="5">
        <f t="shared" ca="1" si="20"/>
        <v>-1.1586142211828647E-2</v>
      </c>
      <c r="P55" s="5">
        <v>2500</v>
      </c>
      <c r="Q55" s="5">
        <f t="shared" si="17"/>
        <v>0.91119987893253118</v>
      </c>
      <c r="R55" s="5">
        <v>3000</v>
      </c>
      <c r="S55" s="5">
        <f t="shared" si="18"/>
        <v>-1.0783652098915488</v>
      </c>
    </row>
    <row r="58" spans="1:19" x14ac:dyDescent="0.2">
      <c r="A58" s="8" t="s">
        <v>27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2">
      <c r="A59" s="5" t="s">
        <v>12</v>
      </c>
      <c r="B59" s="5" t="s">
        <v>1</v>
      </c>
      <c r="C59" s="5" t="s">
        <v>17</v>
      </c>
      <c r="D59" s="5" t="s">
        <v>2</v>
      </c>
      <c r="E59" s="5" t="s">
        <v>0</v>
      </c>
      <c r="F59" s="5" t="s">
        <v>18</v>
      </c>
      <c r="G59" s="5" t="s">
        <v>3</v>
      </c>
      <c r="H59" s="5" t="s">
        <v>19</v>
      </c>
      <c r="I59" s="5" t="s">
        <v>3</v>
      </c>
      <c r="J59" s="5" t="s">
        <v>20</v>
      </c>
      <c r="K59" s="5" t="s">
        <v>3</v>
      </c>
      <c r="L59" s="5" t="s">
        <v>37</v>
      </c>
      <c r="M59" s="5" t="s">
        <v>3</v>
      </c>
      <c r="N59" s="5" t="s">
        <v>38</v>
      </c>
      <c r="O59" s="5" t="s">
        <v>3</v>
      </c>
      <c r="P59" s="5" t="s">
        <v>39</v>
      </c>
      <c r="Q59" s="5" t="s">
        <v>3</v>
      </c>
      <c r="R59" s="5" t="s">
        <v>24</v>
      </c>
      <c r="S59" s="5" t="s">
        <v>3</v>
      </c>
    </row>
    <row r="60" spans="1:19" x14ac:dyDescent="0.2">
      <c r="A60" s="5">
        <v>0</v>
      </c>
      <c r="B60" s="5">
        <v>2.1</v>
      </c>
      <c r="C60" s="5">
        <v>5.2599999999999996E-6</v>
      </c>
      <c r="D60" s="5">
        <f>2*3.14/86400</f>
        <v>7.2685185185185193E-5</v>
      </c>
      <c r="E60" s="5">
        <v>0.24</v>
      </c>
      <c r="F60" s="5">
        <v>0</v>
      </c>
      <c r="G60" s="5">
        <f t="shared" ref="G60:G78" si="21">B60*EXP(C60*F60)*COS(D60*A60+E60*F60)</f>
        <v>2.1</v>
      </c>
      <c r="H60" s="5">
        <v>500</v>
      </c>
      <c r="I60" s="5">
        <f t="shared" ref="I60:I78" si="22">B60*EXP(C60*H60)*COS(D60*A60+E60*H60)</f>
        <v>1.7142826779820766</v>
      </c>
      <c r="J60" s="5">
        <v>1000</v>
      </c>
      <c r="K60" s="5">
        <f t="shared" ref="K60:K78" si="23">B60*EXP(C60*J60)*COS(D60*A60+E60*J60)</f>
        <v>0.68774880280680117</v>
      </c>
      <c r="L60" s="5">
        <v>1500</v>
      </c>
      <c r="M60" s="5">
        <f t="shared" ref="M60:M78" si="24">B60*EXP(C60*L60)*COS(D60*A60+E60*L60)</f>
        <v>-0.60047036206650417</v>
      </c>
      <c r="N60" s="5">
        <v>2000</v>
      </c>
      <c r="O60" s="5">
        <f>B60*EXP(C60*N60)*COS(D60*A60+E60*N60)</f>
        <v>-1.6717339308040917</v>
      </c>
      <c r="P60" s="5">
        <v>2500</v>
      </c>
      <c r="Q60" s="5">
        <f t="shared" ref="Q60:Q78" si="25">B60*EXP(C60*P60)*COS(D60*A60+E60*P60)</f>
        <v>-2.1257195279558605</v>
      </c>
      <c r="R60" s="5">
        <v>3000</v>
      </c>
      <c r="S60" s="5">
        <f t="shared" ref="S60:S78" si="26">B60*EXP(C60*R60)*COS(D60*A60+E60*R60)</f>
        <v>-1.7900059293262254</v>
      </c>
    </row>
    <row r="61" spans="1:19" x14ac:dyDescent="0.2">
      <c r="A61" s="5">
        <v>3600</v>
      </c>
      <c r="B61" s="5">
        <v>2.1</v>
      </c>
      <c r="C61" s="5">
        <v>5.2599999999999996E-6</v>
      </c>
      <c r="D61" s="5">
        <f t="shared" ref="D61:D78" si="27">2*3.14/86400</f>
        <v>7.2685185185185193E-5</v>
      </c>
      <c r="E61" s="5">
        <v>0.24</v>
      </c>
      <c r="F61" s="5">
        <v>0</v>
      </c>
      <c r="G61" s="5">
        <f t="shared" si="21"/>
        <v>2.028516353930637</v>
      </c>
      <c r="H61" s="5">
        <v>500</v>
      </c>
      <c r="I61" s="5">
        <f t="shared" si="22"/>
        <v>1.3396806704229411</v>
      </c>
      <c r="J61" s="5">
        <v>1000</v>
      </c>
      <c r="K61" s="5">
        <f t="shared" si="23"/>
        <v>0.14801541234213392</v>
      </c>
      <c r="L61" s="5">
        <v>1500</v>
      </c>
      <c r="M61" s="5">
        <f t="shared" si="24"/>
        <v>-1.1050885681109344</v>
      </c>
      <c r="N61" s="5">
        <v>2000</v>
      </c>
      <c r="O61" s="5">
        <f t="shared" ref="O61:O78" ca="1" si="28">B61*EXP(C61*O61)*COS(D61*A61+E61*O61)</f>
        <v>1.6591690787650093</v>
      </c>
      <c r="P61" s="5">
        <v>2500</v>
      </c>
      <c r="Q61" s="5">
        <f t="shared" si="25"/>
        <v>-2.0776802553215812</v>
      </c>
      <c r="R61" s="5">
        <v>3000</v>
      </c>
      <c r="S61" s="5">
        <f t="shared" si="26"/>
        <v>-1.4288060129856732</v>
      </c>
    </row>
    <row r="62" spans="1:19" x14ac:dyDescent="0.2">
      <c r="A62" s="5">
        <v>7200</v>
      </c>
      <c r="B62" s="5">
        <v>2.1</v>
      </c>
      <c r="C62" s="5">
        <v>5.2599999999999996E-6</v>
      </c>
      <c r="D62" s="5">
        <f t="shared" si="27"/>
        <v>7.2685185185185193E-5</v>
      </c>
      <c r="E62" s="5">
        <v>0.24</v>
      </c>
      <c r="F62" s="5">
        <v>0</v>
      </c>
      <c r="G62" s="5">
        <f t="shared" si="21"/>
        <v>1.818931998251472</v>
      </c>
      <c r="H62" s="5">
        <v>500</v>
      </c>
      <c r="I62" s="5">
        <f t="shared" si="22"/>
        <v>0.87387365439667941</v>
      </c>
      <c r="J62" s="5">
        <v>1000</v>
      </c>
      <c r="K62" s="5">
        <f t="shared" si="23"/>
        <v>-0.40179481750228274</v>
      </c>
      <c r="L62" s="5">
        <v>1500</v>
      </c>
      <c r="M62" s="5">
        <f t="shared" si="24"/>
        <v>-1.5344727169380934</v>
      </c>
      <c r="N62" s="5">
        <v>2000</v>
      </c>
      <c r="O62" s="5">
        <f t="shared" ca="1" si="28"/>
        <v>1.3791364520329505</v>
      </c>
      <c r="P62" s="5">
        <v>2500</v>
      </c>
      <c r="Q62" s="5">
        <f t="shared" si="25"/>
        <v>-1.8881932112428259</v>
      </c>
      <c r="R62" s="5">
        <v>3000</v>
      </c>
      <c r="S62" s="5">
        <f t="shared" si="26"/>
        <v>-0.97033346489841932</v>
      </c>
    </row>
    <row r="63" spans="1:19" x14ac:dyDescent="0.2">
      <c r="A63" s="5">
        <v>10800</v>
      </c>
      <c r="B63" s="5">
        <v>2.1</v>
      </c>
      <c r="C63" s="5">
        <v>5.2599999999999996E-6</v>
      </c>
      <c r="D63" s="5">
        <f t="shared" si="27"/>
        <v>7.2685185185185193E-5</v>
      </c>
      <c r="E63" s="5">
        <v>0.24</v>
      </c>
      <c r="F63" s="5">
        <v>0</v>
      </c>
      <c r="G63" s="5">
        <f t="shared" si="21"/>
        <v>1.4855153652511195</v>
      </c>
      <c r="H63" s="5">
        <v>500</v>
      </c>
      <c r="I63" s="5">
        <f t="shared" si="22"/>
        <v>0.34857361454165231</v>
      </c>
      <c r="J63" s="5">
        <v>1000</v>
      </c>
      <c r="K63" s="5">
        <f t="shared" si="23"/>
        <v>-0.92425099160679647</v>
      </c>
      <c r="L63" s="5">
        <v>1500</v>
      </c>
      <c r="M63" s="5">
        <f t="shared" si="24"/>
        <v>-1.8593904804313217</v>
      </c>
      <c r="N63" s="5">
        <v>2000</v>
      </c>
      <c r="O63" s="5">
        <f t="shared" ca="1" si="28"/>
        <v>1.06289624797435</v>
      </c>
      <c r="P63" s="5">
        <v>2500</v>
      </c>
      <c r="Q63" s="5">
        <f t="shared" si="25"/>
        <v>-1.5701586098087899</v>
      </c>
      <c r="R63" s="5">
        <v>3000</v>
      </c>
      <c r="S63" s="5">
        <f t="shared" si="26"/>
        <v>-0.44580094159778277</v>
      </c>
    </row>
    <row r="64" spans="1:19" x14ac:dyDescent="0.2">
      <c r="A64" s="5">
        <v>14400</v>
      </c>
      <c r="B64" s="5">
        <v>2.1</v>
      </c>
      <c r="C64" s="5">
        <v>5.2599999999999996E-6</v>
      </c>
      <c r="D64" s="5">
        <f t="shared" si="27"/>
        <v>7.2685185185185193E-5</v>
      </c>
      <c r="E64" s="5">
        <v>0.24</v>
      </c>
      <c r="F64" s="5">
        <v>0</v>
      </c>
      <c r="G64" s="5">
        <f t="shared" si="21"/>
        <v>1.0509653469172318</v>
      </c>
      <c r="H64" s="5">
        <v>500</v>
      </c>
      <c r="I64" s="5">
        <f t="shared" si="22"/>
        <v>-0.20045719949532087</v>
      </c>
      <c r="J64" s="5">
        <v>1000</v>
      </c>
      <c r="K64" s="5">
        <f t="shared" si="23"/>
        <v>-1.383784469746334</v>
      </c>
      <c r="L64" s="5">
        <v>1500</v>
      </c>
      <c r="M64" s="5">
        <f t="shared" si="24"/>
        <v>-2.0577215667741013</v>
      </c>
      <c r="N64" s="5">
        <v>2000</v>
      </c>
      <c r="O64" s="5">
        <f t="shared" ca="1" si="28"/>
        <v>0.72183980523802771</v>
      </c>
      <c r="P64" s="5">
        <v>2500</v>
      </c>
      <c r="Q64" s="5">
        <f t="shared" si="25"/>
        <v>-1.1452281394830153</v>
      </c>
      <c r="R64" s="5">
        <v>3000</v>
      </c>
      <c r="S64" s="5">
        <f t="shared" si="26"/>
        <v>0.10908155953767468</v>
      </c>
    </row>
    <row r="65" spans="1:19" x14ac:dyDescent="0.2">
      <c r="A65" s="5">
        <v>18000</v>
      </c>
      <c r="B65" s="5">
        <v>2.1</v>
      </c>
      <c r="C65" s="5">
        <v>5.2599999999999996E-6</v>
      </c>
      <c r="D65" s="5">
        <f t="shared" si="27"/>
        <v>7.2685185185185193E-5</v>
      </c>
      <c r="E65" s="5">
        <v>0.24</v>
      </c>
      <c r="F65" s="5">
        <v>0</v>
      </c>
      <c r="G65" s="5">
        <f t="shared" si="21"/>
        <v>0.54486596202125237</v>
      </c>
      <c r="H65" s="5">
        <v>500</v>
      </c>
      <c r="I65" s="5">
        <f t="shared" si="22"/>
        <v>-0.73584095496012303</v>
      </c>
      <c r="J65" s="5">
        <v>1000</v>
      </c>
      <c r="K65" s="5">
        <f t="shared" si="23"/>
        <v>-1.7491103676271322</v>
      </c>
      <c r="L65" s="5">
        <v>1500</v>
      </c>
      <c r="M65" s="5">
        <f t="shared" si="24"/>
        <v>-2.1159636624611067</v>
      </c>
      <c r="N65" s="5">
        <v>2000</v>
      </c>
      <c r="O65" s="5">
        <f t="shared" ca="1" si="28"/>
        <v>0.3652302105137199</v>
      </c>
      <c r="P65" s="5">
        <v>2500</v>
      </c>
      <c r="Q65" s="5">
        <f t="shared" si="25"/>
        <v>-0.64233092345107667</v>
      </c>
      <c r="R65" s="5">
        <v>3000</v>
      </c>
      <c r="S65" s="5">
        <f t="shared" si="26"/>
        <v>0.65653782486867063</v>
      </c>
    </row>
    <row r="66" spans="1:19" x14ac:dyDescent="0.2">
      <c r="A66" s="5">
        <v>21600</v>
      </c>
      <c r="B66" s="5">
        <v>2.1</v>
      </c>
      <c r="C66" s="5">
        <v>5.2599999999999996E-6</v>
      </c>
      <c r="D66" s="5">
        <f t="shared" si="27"/>
        <v>7.2685185185185193E-5</v>
      </c>
      <c r="E66" s="5">
        <v>0.24</v>
      </c>
      <c r="F66" s="5">
        <v>0</v>
      </c>
      <c r="G66" s="5">
        <f t="shared" si="21"/>
        <v>1.672286092539853E-3</v>
      </c>
      <c r="H66" s="5">
        <v>500</v>
      </c>
      <c r="I66" s="5">
        <f t="shared" si="22"/>
        <v>-1.2211289062461266</v>
      </c>
      <c r="J66" s="5">
        <v>1000</v>
      </c>
      <c r="K66" s="5">
        <f t="shared" si="23"/>
        <v>-1.9953574212644052</v>
      </c>
      <c r="L66" s="5">
        <v>1500</v>
      </c>
      <c r="M66" s="5">
        <f t="shared" si="24"/>
        <v>-2.0301516652500258</v>
      </c>
      <c r="N66" s="5">
        <v>2000</v>
      </c>
      <c r="O66" s="5">
        <f t="shared" ca="1" si="28"/>
        <v>1.1118924360598531E-3</v>
      </c>
      <c r="P66" s="5">
        <v>2500</v>
      </c>
      <c r="Q66" s="5">
        <f t="shared" si="25"/>
        <v>-9.5704034665201179E-2</v>
      </c>
      <c r="R66" s="5">
        <v>3000</v>
      </c>
      <c r="S66" s="5">
        <f t="shared" si="26"/>
        <v>1.1592972163864819</v>
      </c>
    </row>
    <row r="67" spans="1:19" x14ac:dyDescent="0.2">
      <c r="A67" s="5">
        <v>25200</v>
      </c>
      <c r="B67" s="5">
        <v>2.1</v>
      </c>
      <c r="C67" s="5">
        <v>5.2599999999999996E-6</v>
      </c>
      <c r="D67" s="5">
        <f t="shared" si="27"/>
        <v>7.2685185185185193E-5</v>
      </c>
      <c r="E67" s="5">
        <v>0.24</v>
      </c>
      <c r="F67" s="5">
        <v>0</v>
      </c>
      <c r="G67" s="5">
        <f t="shared" si="21"/>
        <v>-0.54163523850966433</v>
      </c>
      <c r="H67" s="5">
        <v>500</v>
      </c>
      <c r="I67" s="5">
        <f t="shared" si="22"/>
        <v>-1.6232828132091404</v>
      </c>
      <c r="J67" s="5">
        <v>1000</v>
      </c>
      <c r="K67" s="5">
        <f t="shared" si="23"/>
        <v>-2.1057612142507018</v>
      </c>
      <c r="L67" s="5">
        <v>1500</v>
      </c>
      <c r="M67" s="5">
        <f t="shared" si="24"/>
        <v>-1.8061276269857556</v>
      </c>
      <c r="N67" s="5">
        <v>2000</v>
      </c>
      <c r="O67" s="5">
        <f t="shared" ca="1" si="28"/>
        <v>-0.36302800471263957</v>
      </c>
      <c r="P67" s="5">
        <v>2500</v>
      </c>
      <c r="Q67" s="5">
        <f t="shared" si="25"/>
        <v>0.45743835254084064</v>
      </c>
      <c r="R67" s="5">
        <v>3000</v>
      </c>
      <c r="S67" s="5">
        <f t="shared" si="26"/>
        <v>1.5831320441846701</v>
      </c>
    </row>
    <row r="68" spans="1:19" x14ac:dyDescent="0.2">
      <c r="A68" s="5">
        <v>28800</v>
      </c>
      <c r="B68" s="5">
        <v>2.1</v>
      </c>
      <c r="C68" s="5">
        <v>5.2599999999999996E-6</v>
      </c>
      <c r="D68" s="5">
        <f t="shared" si="27"/>
        <v>7.2685185185185193E-5</v>
      </c>
      <c r="E68" s="5">
        <v>0.24</v>
      </c>
      <c r="F68" s="5">
        <v>0</v>
      </c>
      <c r="G68" s="5">
        <f t="shared" si="21"/>
        <v>-1.0480684186468026</v>
      </c>
      <c r="H68" s="5">
        <v>500</v>
      </c>
      <c r="I68" s="5">
        <f t="shared" si="22"/>
        <v>-1.9149241734198448</v>
      </c>
      <c r="J68" s="5">
        <v>1000</v>
      </c>
      <c r="K68" s="5">
        <f t="shared" si="23"/>
        <v>-2.0728054935740485</v>
      </c>
      <c r="L68" s="5">
        <v>1500</v>
      </c>
      <c r="M68" s="5">
        <f t="shared" si="24"/>
        <v>-1.4591430286799338</v>
      </c>
      <c r="N68" s="5">
        <v>2000</v>
      </c>
      <c r="O68" s="5">
        <f t="shared" ca="1" si="28"/>
        <v>-0.71970399631672244</v>
      </c>
      <c r="P68" s="5">
        <v>2500</v>
      </c>
      <c r="Q68" s="5">
        <f t="shared" si="25"/>
        <v>0.97943849089775925</v>
      </c>
      <c r="R68" s="5">
        <v>3000</v>
      </c>
      <c r="S68" s="5">
        <f t="shared" si="26"/>
        <v>1.8991877760518534</v>
      </c>
    </row>
    <row r="69" spans="1:19" x14ac:dyDescent="0.2">
      <c r="A69" s="5">
        <v>32400</v>
      </c>
      <c r="B69" s="5">
        <v>2.1</v>
      </c>
      <c r="C69" s="5">
        <v>5.2599999999999996E-6</v>
      </c>
      <c r="D69" s="5">
        <f t="shared" si="27"/>
        <v>7.2685185185185193E-5</v>
      </c>
      <c r="E69" s="5">
        <v>0.24</v>
      </c>
      <c r="F69" s="5">
        <v>0</v>
      </c>
      <c r="G69" s="5">
        <f t="shared" si="21"/>
        <v>-1.4831494541220116</v>
      </c>
      <c r="H69" s="5">
        <v>500</v>
      </c>
      <c r="I69" s="5">
        <f t="shared" si="22"/>
        <v>-2.0761981413806296</v>
      </c>
      <c r="J69" s="5">
        <v>1000</v>
      </c>
      <c r="K69" s="5">
        <f t="shared" si="23"/>
        <v>-1.8987338735895227</v>
      </c>
      <c r="L69" s="5">
        <v>1500</v>
      </c>
      <c r="M69" s="5">
        <f t="shared" si="24"/>
        <v>-1.0128204648249119</v>
      </c>
      <c r="N69" s="5">
        <v>2000</v>
      </c>
      <c r="O69" s="5">
        <f t="shared" ca="1" si="28"/>
        <v>-1.0608769426007478</v>
      </c>
      <c r="P69" s="5">
        <v>2500</v>
      </c>
      <c r="Q69" s="5">
        <f t="shared" si="25"/>
        <v>1.4347587869403535</v>
      </c>
      <c r="R69" s="5">
        <v>3000</v>
      </c>
      <c r="S69" s="5">
        <f t="shared" si="26"/>
        <v>2.0859474442975703</v>
      </c>
    </row>
    <row r="70" spans="1:19" x14ac:dyDescent="0.2">
      <c r="A70" s="5">
        <v>36000</v>
      </c>
      <c r="B70" s="5">
        <v>2.1</v>
      </c>
      <c r="C70" s="5">
        <v>5.2599999999999996E-6</v>
      </c>
      <c r="D70" s="5">
        <f t="shared" si="27"/>
        <v>7.2685185185185193E-5</v>
      </c>
      <c r="E70" s="5">
        <v>0.24</v>
      </c>
      <c r="F70" s="5">
        <v>0</v>
      </c>
      <c r="G70" s="5">
        <f t="shared" si="21"/>
        <v>-1.817258174695862</v>
      </c>
      <c r="H70" s="5">
        <v>500</v>
      </c>
      <c r="I70" s="5">
        <f t="shared" si="22"/>
        <v>-2.0961252397144374</v>
      </c>
      <c r="J70" s="5">
        <v>1000</v>
      </c>
      <c r="K70" s="5">
        <f t="shared" si="23"/>
        <v>-1.5953970915101261</v>
      </c>
      <c r="L70" s="5">
        <v>1500</v>
      </c>
      <c r="M70" s="5">
        <f t="shared" si="24"/>
        <v>-0.49754542512289396</v>
      </c>
      <c r="N70" s="5">
        <v>2000</v>
      </c>
      <c r="O70" s="5">
        <f t="shared" ca="1" si="28"/>
        <v>-1.3772937104824037</v>
      </c>
      <c r="P70" s="5">
        <v>2500</v>
      </c>
      <c r="Q70" s="5">
        <f t="shared" si="25"/>
        <v>1.7924011883919531</v>
      </c>
      <c r="R70" s="5">
        <v>3000</v>
      </c>
      <c r="S70" s="5">
        <f t="shared" si="26"/>
        <v>2.1306965136600033</v>
      </c>
    </row>
    <row r="71" spans="1:19" x14ac:dyDescent="0.2">
      <c r="A71" s="5">
        <v>39600</v>
      </c>
      <c r="B71" s="5">
        <v>2.1</v>
      </c>
      <c r="C71" s="5">
        <v>5.2599999999999996E-6</v>
      </c>
      <c r="D71" s="5">
        <f t="shared" si="27"/>
        <v>7.2685185185185193E-5</v>
      </c>
      <c r="E71" s="5">
        <v>0.24</v>
      </c>
      <c r="F71" s="5">
        <v>0</v>
      </c>
      <c r="G71" s="5">
        <f t="shared" si="21"/>
        <v>-2.0276485712919836</v>
      </c>
      <c r="H71" s="5">
        <v>500</v>
      </c>
      <c r="I71" s="5">
        <f t="shared" si="22"/>
        <v>-1.9733488382836755</v>
      </c>
      <c r="J71" s="5">
        <v>1000</v>
      </c>
      <c r="K71" s="5">
        <f t="shared" si="23"/>
        <v>-1.1834462132120971</v>
      </c>
      <c r="L71" s="5">
        <v>1500</v>
      </c>
      <c r="M71" s="5">
        <f t="shared" si="24"/>
        <v>5.1602339410469503E-2</v>
      </c>
      <c r="N71" s="5">
        <v>2000</v>
      </c>
      <c r="O71" s="5">
        <f t="shared" ca="1" si="28"/>
        <v>-1.6575797139821489</v>
      </c>
      <c r="P71" s="5">
        <v>2500</v>
      </c>
      <c r="Q71" s="5">
        <f t="shared" si="25"/>
        <v>2.0280175211146902</v>
      </c>
      <c r="R71" s="5">
        <v>3000</v>
      </c>
      <c r="S71" s="5">
        <f t="shared" si="26"/>
        <v>2.030388482580832</v>
      </c>
    </row>
    <row r="72" spans="1:19" x14ac:dyDescent="0.2">
      <c r="A72" s="5">
        <v>43200</v>
      </c>
      <c r="B72" s="5">
        <v>2.1</v>
      </c>
      <c r="C72" s="5">
        <v>5.2599999999999996E-6</v>
      </c>
      <c r="D72" s="5">
        <f t="shared" si="27"/>
        <v>7.2685185185185193E-5</v>
      </c>
      <c r="E72" s="5">
        <v>0.24</v>
      </c>
      <c r="F72" s="5">
        <v>0</v>
      </c>
      <c r="G72" s="5">
        <f t="shared" si="21"/>
        <v>-2.0999973366278328</v>
      </c>
      <c r="H72" s="5">
        <v>500</v>
      </c>
      <c r="I72" s="5">
        <f t="shared" si="22"/>
        <v>-1.7162275131126603</v>
      </c>
      <c r="J72" s="5">
        <v>1000</v>
      </c>
      <c r="K72" s="5">
        <f t="shared" si="23"/>
        <v>-0.69092671563085406</v>
      </c>
      <c r="L72" s="5">
        <v>1500</v>
      </c>
      <c r="M72" s="5">
        <f t="shared" si="24"/>
        <v>0.59723703407071982</v>
      </c>
      <c r="N72" s="5">
        <v>2000</v>
      </c>
      <c r="O72" s="5">
        <f t="shared" ca="1" si="28"/>
        <v>-1.8868492049545174</v>
      </c>
      <c r="P72" s="5">
        <v>2500</v>
      </c>
      <c r="Q72" s="5">
        <f t="shared" si="25"/>
        <v>2.1255671045976015</v>
      </c>
      <c r="R72" s="5">
        <v>3000</v>
      </c>
      <c r="S72" s="5">
        <f t="shared" si="26"/>
        <v>1.7918522880044159</v>
      </c>
    </row>
    <row r="73" spans="1:19" x14ac:dyDescent="0.2">
      <c r="A73" s="5">
        <v>46800</v>
      </c>
      <c r="B73" s="5">
        <v>2.1</v>
      </c>
      <c r="C73" s="5">
        <v>5.2599999999999996E-6</v>
      </c>
      <c r="D73" s="5">
        <f t="shared" si="27"/>
        <v>7.2685185185185193E-5</v>
      </c>
      <c r="E73" s="5">
        <v>0.24</v>
      </c>
      <c r="F73" s="5">
        <v>0</v>
      </c>
      <c r="G73" s="5">
        <f t="shared" si="21"/>
        <v>-2.0293789911464364</v>
      </c>
      <c r="H73" s="5">
        <v>500</v>
      </c>
      <c r="I73" s="5">
        <f t="shared" si="22"/>
        <v>-1.342265997349406</v>
      </c>
      <c r="J73" s="5">
        <v>1000</v>
      </c>
      <c r="K73" s="5">
        <f t="shared" si="23"/>
        <v>-0.15136916014477098</v>
      </c>
      <c r="L73" s="5">
        <v>1500</v>
      </c>
      <c r="M73" s="5">
        <f t="shared" si="24"/>
        <v>1.1022120327661853</v>
      </c>
      <c r="N73" s="5">
        <v>2000</v>
      </c>
      <c r="O73" s="5">
        <f t="shared" ca="1" si="28"/>
        <v>-2.044398628700228</v>
      </c>
      <c r="P73" s="5">
        <v>2500</v>
      </c>
      <c r="Q73" s="5">
        <f t="shared" si="25"/>
        <v>2.0784087960788713</v>
      </c>
      <c r="R73" s="5">
        <v>3000</v>
      </c>
      <c r="S73" s="5">
        <f t="shared" si="26"/>
        <v>1.4313273936524991</v>
      </c>
    </row>
    <row r="74" spans="1:19" x14ac:dyDescent="0.2">
      <c r="A74" s="5">
        <v>50400</v>
      </c>
      <c r="B74" s="5">
        <v>2.1</v>
      </c>
      <c r="C74" s="5">
        <v>5.2599999999999996E-6</v>
      </c>
      <c r="D74" s="5">
        <f t="shared" si="27"/>
        <v>7.2685185185185193E-5</v>
      </c>
      <c r="E74" s="5">
        <v>0.24</v>
      </c>
      <c r="F74" s="5">
        <v>0</v>
      </c>
      <c r="G74" s="5">
        <f t="shared" si="21"/>
        <v>-1.820601208004361</v>
      </c>
      <c r="H74" s="5">
        <v>500</v>
      </c>
      <c r="I74" s="5">
        <f t="shared" si="22"/>
        <v>-0.87692346493335194</v>
      </c>
      <c r="J74" s="5">
        <v>1000</v>
      </c>
      <c r="K74" s="5">
        <f t="shared" si="23"/>
        <v>0.39849355674087888</v>
      </c>
      <c r="L74" s="5">
        <v>1500</v>
      </c>
      <c r="M74" s="5">
        <f t="shared" si="24"/>
        <v>1.5321488078011201</v>
      </c>
      <c r="N74" s="5">
        <v>2000</v>
      </c>
      <c r="O74" s="5">
        <f t="shared" ca="1" si="28"/>
        <v>-2.0996431533112618</v>
      </c>
      <c r="P74" s="5">
        <v>2500</v>
      </c>
      <c r="Q74" s="5">
        <f t="shared" si="25"/>
        <v>1.8897531173064837</v>
      </c>
      <c r="R74" s="5">
        <v>3000</v>
      </c>
      <c r="S74" s="5">
        <f t="shared" si="26"/>
        <v>0.97335821280798174</v>
      </c>
    </row>
    <row r="75" spans="1:19" x14ac:dyDescent="0.2">
      <c r="A75" s="5">
        <v>54000</v>
      </c>
      <c r="B75" s="5">
        <v>2.1</v>
      </c>
      <c r="C75" s="5">
        <v>5.2599999999999996E-6</v>
      </c>
      <c r="D75" s="5">
        <f t="shared" si="27"/>
        <v>7.2685185185185193E-5</v>
      </c>
      <c r="E75" s="5">
        <v>0.24</v>
      </c>
      <c r="F75" s="5">
        <v>0</v>
      </c>
      <c r="G75" s="5">
        <f t="shared" si="21"/>
        <v>-1.487877508303773</v>
      </c>
      <c r="H75" s="5">
        <v>500</v>
      </c>
      <c r="I75" s="5">
        <f t="shared" si="22"/>
        <v>-0.35188027861516363</v>
      </c>
      <c r="J75" s="5">
        <v>1000</v>
      </c>
      <c r="K75" s="5">
        <f t="shared" si="23"/>
        <v>0.92122696660659764</v>
      </c>
      <c r="L75" s="5">
        <v>1500</v>
      </c>
      <c r="M75" s="5">
        <f t="shared" si="24"/>
        <v>1.8577774084526733</v>
      </c>
      <c r="N75" s="5">
        <v>2000</v>
      </c>
      <c r="O75" s="5">
        <f t="shared" ca="1" si="28"/>
        <v>-2.0047773337138639</v>
      </c>
      <c r="P75" s="5">
        <v>2500</v>
      </c>
      <c r="Q75" s="5">
        <f t="shared" si="25"/>
        <v>1.572443683299809</v>
      </c>
      <c r="R75" s="5">
        <v>3000</v>
      </c>
      <c r="S75" s="5">
        <f t="shared" si="26"/>
        <v>0.44912313293197137</v>
      </c>
    </row>
    <row r="76" spans="1:19" x14ac:dyDescent="0.2">
      <c r="A76" s="5">
        <v>57600</v>
      </c>
      <c r="B76" s="5">
        <v>2.1</v>
      </c>
      <c r="C76" s="5">
        <v>5.2599999999999996E-6</v>
      </c>
      <c r="D76" s="5">
        <f t="shared" si="27"/>
        <v>7.2685185185185193E-5</v>
      </c>
      <c r="E76" s="5">
        <v>0.24</v>
      </c>
      <c r="F76" s="5">
        <v>0</v>
      </c>
      <c r="G76" s="5">
        <f t="shared" si="21"/>
        <v>-1.0538596093668484</v>
      </c>
      <c r="H76" s="5">
        <v>500</v>
      </c>
      <c r="I76" s="5">
        <f t="shared" si="22"/>
        <v>0.19711879846046826</v>
      </c>
      <c r="J76" s="5">
        <v>1000</v>
      </c>
      <c r="K76" s="5">
        <f t="shared" si="23"/>
        <v>1.3812435551099207</v>
      </c>
      <c r="L76" s="5">
        <v>1500</v>
      </c>
      <c r="M76" s="5">
        <f t="shared" si="24"/>
        <v>2.0569291493504376</v>
      </c>
      <c r="N76" s="5">
        <v>2000</v>
      </c>
      <c r="O76" s="5">
        <f t="shared" ca="1" si="28"/>
        <v>-1.6829109762100778</v>
      </c>
      <c r="P76" s="5">
        <v>2500</v>
      </c>
      <c r="Q76" s="5">
        <f t="shared" si="25"/>
        <v>1.1480828133681691</v>
      </c>
      <c r="R76" s="5">
        <v>3000</v>
      </c>
      <c r="S76" s="5">
        <f t="shared" si="26"/>
        <v>-0.10568809844530017</v>
      </c>
    </row>
    <row r="77" spans="1:19" x14ac:dyDescent="0.2">
      <c r="A77" s="5">
        <v>61200</v>
      </c>
      <c r="B77" s="5">
        <v>2.1</v>
      </c>
      <c r="C77" s="5">
        <v>5.2599999999999996E-6</v>
      </c>
      <c r="D77" s="5">
        <f t="shared" si="27"/>
        <v>7.2685185185185193E-5</v>
      </c>
      <c r="E77" s="5">
        <v>0.24</v>
      </c>
      <c r="F77" s="5">
        <v>0</v>
      </c>
      <c r="G77" s="5">
        <f t="shared" si="21"/>
        <v>-0.54809530345585133</v>
      </c>
      <c r="H77" s="5">
        <v>500</v>
      </c>
      <c r="I77" s="5">
        <f t="shared" si="22"/>
        <v>0.73269809418108445</v>
      </c>
      <c r="J77" s="5">
        <v>1000</v>
      </c>
      <c r="K77" s="5">
        <f t="shared" si="23"/>
        <v>1.747225547966522</v>
      </c>
      <c r="L77" s="5">
        <v>1500</v>
      </c>
      <c r="M77" s="5">
        <f t="shared" si="24"/>
        <v>2.1160458471035248</v>
      </c>
      <c r="N77" s="5">
        <v>2000</v>
      </c>
      <c r="O77" s="5">
        <f t="shared" ca="1" si="28"/>
        <v>-1.0254796327054019</v>
      </c>
      <c r="P77" s="5">
        <v>2500</v>
      </c>
      <c r="Q77" s="5">
        <f t="shared" si="25"/>
        <v>0.64556085249467143</v>
      </c>
      <c r="R77" s="5">
        <v>3000</v>
      </c>
      <c r="S77" s="5">
        <f t="shared" si="26"/>
        <v>-0.65330411970518487</v>
      </c>
    </row>
    <row r="78" spans="1:19" x14ac:dyDescent="0.2">
      <c r="A78" s="5">
        <v>64800</v>
      </c>
      <c r="B78" s="5">
        <v>2.1</v>
      </c>
      <c r="C78" s="5">
        <v>5.2599999999999996E-6</v>
      </c>
      <c r="D78" s="5">
        <f t="shared" si="27"/>
        <v>7.2685185185185193E-5</v>
      </c>
      <c r="E78" s="5">
        <v>0.24</v>
      </c>
      <c r="F78" s="5">
        <v>0</v>
      </c>
      <c r="G78" s="5">
        <f t="shared" si="21"/>
        <v>-5.0168540357893657E-3</v>
      </c>
      <c r="H78" s="5">
        <v>500</v>
      </c>
      <c r="I78" s="5">
        <f t="shared" si="22"/>
        <v>1.2183955506253779</v>
      </c>
      <c r="J78" s="5">
        <v>1000</v>
      </c>
      <c r="K78" s="5">
        <f t="shared" si="23"/>
        <v>1.9942570144667835</v>
      </c>
      <c r="L78" s="5">
        <v>1500</v>
      </c>
      <c r="M78" s="5">
        <f t="shared" si="24"/>
        <v>2.0311028568557732</v>
      </c>
      <c r="N78" s="5">
        <v>2000</v>
      </c>
      <c r="O78" s="5">
        <f t="shared" ca="1" si="28"/>
        <v>-1.0114554763458615E-2</v>
      </c>
      <c r="P78" s="5">
        <v>2500</v>
      </c>
      <c r="Q78" s="5">
        <f t="shared" si="25"/>
        <v>9.9089326386924512E-2</v>
      </c>
      <c r="R78" s="5">
        <v>3000</v>
      </c>
      <c r="S78" s="5">
        <f t="shared" si="26"/>
        <v>-1.1564434167092046</v>
      </c>
    </row>
    <row r="81" spans="1:19" x14ac:dyDescent="0.2">
      <c r="A81" s="8" t="s">
        <v>28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">
      <c r="A82" s="5" t="s">
        <v>12</v>
      </c>
      <c r="B82" s="5" t="s">
        <v>1</v>
      </c>
      <c r="C82" s="5" t="s">
        <v>17</v>
      </c>
      <c r="D82" s="5" t="s">
        <v>2</v>
      </c>
      <c r="E82" s="5" t="s">
        <v>0</v>
      </c>
      <c r="F82" s="5" t="s">
        <v>18</v>
      </c>
      <c r="G82" s="5" t="s">
        <v>3</v>
      </c>
      <c r="H82" s="5" t="s">
        <v>19</v>
      </c>
      <c r="I82" s="5" t="s">
        <v>3</v>
      </c>
      <c r="J82" s="5" t="s">
        <v>20</v>
      </c>
      <c r="K82" s="5" t="s">
        <v>3</v>
      </c>
      <c r="L82" s="5" t="s">
        <v>37</v>
      </c>
      <c r="M82" s="5" t="s">
        <v>3</v>
      </c>
      <c r="N82" s="5" t="s">
        <v>38</v>
      </c>
      <c r="O82" s="5" t="s">
        <v>3</v>
      </c>
      <c r="P82" s="5" t="s">
        <v>39</v>
      </c>
      <c r="Q82" s="5" t="s">
        <v>3</v>
      </c>
      <c r="R82" s="5" t="s">
        <v>24</v>
      </c>
      <c r="S82" s="5" t="s">
        <v>3</v>
      </c>
    </row>
    <row r="83" spans="1:19" x14ac:dyDescent="0.2">
      <c r="A83" s="5">
        <v>0</v>
      </c>
      <c r="B83" s="5">
        <v>2</v>
      </c>
      <c r="C83" s="5">
        <v>4.1999999999999996E-6</v>
      </c>
      <c r="D83" s="5">
        <f>2*3.14/86400</f>
        <v>7.2685185185185193E-5</v>
      </c>
      <c r="E83" s="5">
        <v>0.18</v>
      </c>
      <c r="F83" s="5">
        <v>0</v>
      </c>
      <c r="G83" s="5">
        <f t="shared" ref="G83:G101" si="29">B83*EXP(C83*F83)*COS(D83*A83+E83*F83)</f>
        <v>2</v>
      </c>
      <c r="H83" s="5">
        <v>500</v>
      </c>
      <c r="I83" s="5">
        <f t="shared" ref="I83:I101" si="30">B83*EXP(C83*H83)*COS(D83*A83+E83*H83)</f>
        <v>-0.89803111883465958</v>
      </c>
      <c r="J83" s="5">
        <v>1000</v>
      </c>
      <c r="K83" s="5">
        <f t="shared" ref="K83:K101" si="31">B83*EXP(C83*J83)*COS(D83*A83+E83*J83)</f>
        <v>-1.201957774326522</v>
      </c>
      <c r="L83" s="5">
        <v>1500</v>
      </c>
      <c r="M83" s="5">
        <f t="shared" ref="M83:M101" si="32">B83*EXP(C83*L83)*COS(D83*A83+E83*L83)</f>
        <v>1.9812062661392384</v>
      </c>
      <c r="N83" s="5">
        <v>2000</v>
      </c>
      <c r="O83" s="5">
        <f>B83*EXP(C83*N83)*COS(D83*A83+E83*N83)</f>
        <v>-0.57216826671962462</v>
      </c>
      <c r="P83" s="5">
        <v>2500</v>
      </c>
      <c r="Q83" s="5">
        <f t="shared" ref="Q83:Q101" si="33">B83*EXP(C83*P83)*COS(D83*A83+E83*P83)</f>
        <v>-1.4757199224620223</v>
      </c>
      <c r="R83" s="5">
        <v>3000</v>
      </c>
      <c r="S83" s="5">
        <f t="shared" ref="S83:S101" si="34">B83*EXP(C83*R83)*COS(D83*A83+E83*R83)</f>
        <v>1.8998188400916847</v>
      </c>
    </row>
    <row r="84" spans="1:19" x14ac:dyDescent="0.2">
      <c r="A84" s="5">
        <v>3600</v>
      </c>
      <c r="B84" s="5">
        <v>2</v>
      </c>
      <c r="C84" s="5">
        <v>4.1999999999999996E-6</v>
      </c>
      <c r="D84" s="5">
        <f t="shared" ref="D84:D101" si="35">2*3.14/86400</f>
        <v>7.2685185185185193E-5</v>
      </c>
      <c r="E84" s="5">
        <v>0.18</v>
      </c>
      <c r="F84" s="5">
        <v>0</v>
      </c>
      <c r="G84" s="5">
        <f t="shared" si="29"/>
        <v>1.9319203370767972</v>
      </c>
      <c r="H84" s="5">
        <v>500</v>
      </c>
      <c r="I84" s="5">
        <f t="shared" si="30"/>
        <v>-1.3309721432442281</v>
      </c>
      <c r="J84" s="5">
        <v>1000</v>
      </c>
      <c r="K84" s="5">
        <f t="shared" si="31"/>
        <v>-0.74479706297495984</v>
      </c>
      <c r="L84" s="5">
        <v>1500</v>
      </c>
      <c r="M84" s="5">
        <f t="shared" si="32"/>
        <v>2.0054249216404227</v>
      </c>
      <c r="N84" s="5">
        <v>2000</v>
      </c>
      <c r="O84" s="5">
        <f t="shared" ref="O84:O101" ca="1" si="36">B84*EXP(C84*O84)*COS(D84*A84+E84*O84)</f>
        <v>1.6885418678841504</v>
      </c>
      <c r="P84" s="5">
        <v>2500</v>
      </c>
      <c r="Q84" s="5">
        <f t="shared" si="33"/>
        <v>-1.0682366776938683</v>
      </c>
      <c r="R84" s="5">
        <v>3000</v>
      </c>
      <c r="S84" s="5">
        <f t="shared" si="34"/>
        <v>2.0167438857369357</v>
      </c>
    </row>
    <row r="85" spans="1:19" x14ac:dyDescent="0.2">
      <c r="A85" s="5">
        <v>7200</v>
      </c>
      <c r="B85" s="5">
        <v>2</v>
      </c>
      <c r="C85" s="5">
        <v>4.1999999999999996E-6</v>
      </c>
      <c r="D85" s="5">
        <f t="shared" si="35"/>
        <v>7.2685185185185193E-5</v>
      </c>
      <c r="E85" s="5">
        <v>0.18</v>
      </c>
      <c r="F85" s="5">
        <v>0</v>
      </c>
      <c r="G85" s="5">
        <f t="shared" si="29"/>
        <v>1.7323161888109258</v>
      </c>
      <c r="H85" s="5">
        <v>500</v>
      </c>
      <c r="I85" s="5">
        <f t="shared" si="30"/>
        <v>-1.6733010327815543</v>
      </c>
      <c r="J85" s="5">
        <v>1000</v>
      </c>
      <c r="K85" s="5">
        <f t="shared" si="31"/>
        <v>-0.23693081862981846</v>
      </c>
      <c r="L85" s="5">
        <v>1500</v>
      </c>
      <c r="M85" s="5">
        <f t="shared" si="32"/>
        <v>1.8931149244585475</v>
      </c>
      <c r="N85" s="5">
        <v>2000</v>
      </c>
      <c r="O85" s="5">
        <f t="shared" ca="1" si="36"/>
        <v>1.4226617557310279</v>
      </c>
      <c r="P85" s="5">
        <v>2500</v>
      </c>
      <c r="Q85" s="5">
        <f t="shared" si="33"/>
        <v>-0.58802823998611975</v>
      </c>
      <c r="R85" s="5">
        <v>3000</v>
      </c>
      <c r="S85" s="5">
        <f t="shared" si="34"/>
        <v>1.9963696874387968</v>
      </c>
    </row>
    <row r="86" spans="1:19" x14ac:dyDescent="0.2">
      <c r="A86" s="5">
        <v>10800</v>
      </c>
      <c r="B86" s="5">
        <v>2</v>
      </c>
      <c r="C86" s="5">
        <v>4.1999999999999996E-6</v>
      </c>
      <c r="D86" s="5">
        <f t="shared" si="35"/>
        <v>7.2685185185185193E-5</v>
      </c>
      <c r="E86" s="5">
        <v>0.18</v>
      </c>
      <c r="F86" s="5">
        <v>0</v>
      </c>
      <c r="G86" s="5">
        <f t="shared" si="29"/>
        <v>1.4147765383343995</v>
      </c>
      <c r="H86" s="5">
        <v>500</v>
      </c>
      <c r="I86" s="5">
        <f t="shared" si="30"/>
        <v>-1.9017121520380531</v>
      </c>
      <c r="J86" s="5">
        <v>1000</v>
      </c>
      <c r="K86" s="5">
        <f t="shared" si="31"/>
        <v>0.28706559598370518</v>
      </c>
      <c r="L86" s="5">
        <v>1500</v>
      </c>
      <c r="M86" s="5">
        <f t="shared" si="32"/>
        <v>1.6519223013445949</v>
      </c>
      <c r="N86" s="5">
        <v>2000</v>
      </c>
      <c r="O86" s="5">
        <f t="shared" ca="1" si="36"/>
        <v>1.1069725466803306</v>
      </c>
      <c r="P86" s="5">
        <v>2500</v>
      </c>
      <c r="Q86" s="5">
        <f t="shared" si="33"/>
        <v>-6.7787037910680373E-2</v>
      </c>
      <c r="R86" s="5">
        <v>3000</v>
      </c>
      <c r="S86" s="5">
        <f t="shared" si="34"/>
        <v>1.8400833137497359</v>
      </c>
    </row>
    <row r="87" spans="1:19" x14ac:dyDescent="0.2">
      <c r="A87" s="5">
        <v>14400</v>
      </c>
      <c r="B87" s="5">
        <v>2</v>
      </c>
      <c r="C87" s="5">
        <v>4.1999999999999996E-6</v>
      </c>
      <c r="D87" s="5">
        <f t="shared" si="35"/>
        <v>7.2685185185185193E-5</v>
      </c>
      <c r="E87" s="5">
        <v>0.18</v>
      </c>
      <c r="F87" s="5">
        <v>0</v>
      </c>
      <c r="G87" s="5">
        <f t="shared" si="29"/>
        <v>1.0009193780164112</v>
      </c>
      <c r="H87" s="5">
        <v>500</v>
      </c>
      <c r="I87" s="5">
        <f t="shared" si="30"/>
        <v>-2.000655349006855</v>
      </c>
      <c r="J87" s="5">
        <v>1000</v>
      </c>
      <c r="K87" s="5">
        <f t="shared" si="31"/>
        <v>0.79151868158586391</v>
      </c>
      <c r="L87" s="5">
        <v>1500</v>
      </c>
      <c r="M87" s="5">
        <f t="shared" si="32"/>
        <v>1.2982673647798291</v>
      </c>
      <c r="N87" s="5">
        <v>2000</v>
      </c>
      <c r="O87" s="5">
        <f t="shared" ca="1" si="36"/>
        <v>0.75657755248270242</v>
      </c>
      <c r="P87" s="5">
        <v>2500</v>
      </c>
      <c r="Q87" s="5">
        <f t="shared" si="33"/>
        <v>0.45706908285617021</v>
      </c>
      <c r="R87" s="5">
        <v>3000</v>
      </c>
      <c r="S87" s="5">
        <f t="shared" si="34"/>
        <v>1.5585246883099932</v>
      </c>
    </row>
    <row r="88" spans="1:19" x14ac:dyDescent="0.2">
      <c r="A88" s="5">
        <v>18000</v>
      </c>
      <c r="B88" s="5">
        <v>2</v>
      </c>
      <c r="C88" s="5">
        <v>4.1999999999999996E-6</v>
      </c>
      <c r="D88" s="5">
        <f t="shared" si="35"/>
        <v>7.2685185185185193E-5</v>
      </c>
      <c r="E88" s="5">
        <v>0.18</v>
      </c>
      <c r="F88" s="5">
        <v>0</v>
      </c>
      <c r="G88" s="5">
        <f t="shared" si="29"/>
        <v>0.51891996382976413</v>
      </c>
      <c r="H88" s="5">
        <v>500</v>
      </c>
      <c r="I88" s="5">
        <f t="shared" si="30"/>
        <v>-1.9633946041897636</v>
      </c>
      <c r="J88" s="5">
        <v>1000</v>
      </c>
      <c r="K88" s="5">
        <f t="shared" si="31"/>
        <v>1.2420854421481871</v>
      </c>
      <c r="L88" s="5">
        <v>1500</v>
      </c>
      <c r="M88" s="5">
        <f t="shared" si="32"/>
        <v>0.85622682363666469</v>
      </c>
      <c r="N88" s="5">
        <v>2000</v>
      </c>
      <c r="O88" s="5">
        <f t="shared" ca="1" si="36"/>
        <v>0.38420834694199119</v>
      </c>
      <c r="P88" s="5">
        <v>2500</v>
      </c>
      <c r="Q88" s="5">
        <f t="shared" si="33"/>
        <v>0.95080809452955772</v>
      </c>
      <c r="R88" s="5">
        <v>3000</v>
      </c>
      <c r="S88" s="5">
        <f t="shared" si="34"/>
        <v>1.170862227432625</v>
      </c>
    </row>
    <row r="89" spans="1:19" x14ac:dyDescent="0.2">
      <c r="A89" s="5">
        <v>21600</v>
      </c>
      <c r="B89" s="5">
        <v>2</v>
      </c>
      <c r="C89" s="5">
        <v>4.1999999999999996E-6</v>
      </c>
      <c r="D89" s="5">
        <f t="shared" si="35"/>
        <v>7.2685185185185193E-5</v>
      </c>
      <c r="E89" s="5">
        <v>0.18</v>
      </c>
      <c r="F89" s="5">
        <v>0</v>
      </c>
      <c r="G89" s="5">
        <f t="shared" si="29"/>
        <v>1.5926534214665267E-3</v>
      </c>
      <c r="H89" s="5">
        <v>500</v>
      </c>
      <c r="I89" s="5">
        <f t="shared" si="30"/>
        <v>-1.7924666165342076</v>
      </c>
      <c r="J89" s="5">
        <v>1000</v>
      </c>
      <c r="K89" s="5">
        <f t="shared" si="31"/>
        <v>1.6080914444872512</v>
      </c>
      <c r="L89" s="5">
        <v>1500</v>
      </c>
      <c r="M89" s="5">
        <f t="shared" si="32"/>
        <v>0.3558946489545165</v>
      </c>
      <c r="N89" s="5">
        <v>2000</v>
      </c>
      <c r="O89" s="5">
        <f t="shared" ca="1" si="36"/>
        <v>1.1710687710561533E-3</v>
      </c>
      <c r="P89" s="5">
        <v>2500</v>
      </c>
      <c r="Q89" s="5">
        <f t="shared" si="33"/>
        <v>1.3798164116227254</v>
      </c>
      <c r="R89" s="5">
        <v>3000</v>
      </c>
      <c r="S89" s="5">
        <f t="shared" si="34"/>
        <v>0.70348786078192416</v>
      </c>
    </row>
    <row r="90" spans="1:19" x14ac:dyDescent="0.2">
      <c r="A90" s="5">
        <v>25200</v>
      </c>
      <c r="B90" s="5">
        <v>2</v>
      </c>
      <c r="C90" s="5">
        <v>4.1999999999999996E-6</v>
      </c>
      <c r="D90" s="5">
        <f t="shared" si="35"/>
        <v>7.2685185185185193E-5</v>
      </c>
      <c r="E90" s="5">
        <v>0.18</v>
      </c>
      <c r="F90" s="5">
        <v>0</v>
      </c>
      <c r="G90" s="5">
        <f t="shared" si="29"/>
        <v>-0.51584308429491843</v>
      </c>
      <c r="H90" s="5">
        <v>500</v>
      </c>
      <c r="I90" s="5">
        <f t="shared" si="30"/>
        <v>-1.4995081058238997</v>
      </c>
      <c r="J90" s="5">
        <v>1000</v>
      </c>
      <c r="K90" s="5">
        <f t="shared" si="31"/>
        <v>1.864619123335967</v>
      </c>
      <c r="L90" s="5">
        <v>1500</v>
      </c>
      <c r="M90" s="5">
        <f t="shared" si="32"/>
        <v>-0.16866671346462489</v>
      </c>
      <c r="N90" s="5">
        <v>2000</v>
      </c>
      <c r="O90" s="5">
        <f t="shared" ca="1" si="36"/>
        <v>-0.38189733723848629</v>
      </c>
      <c r="P90" s="5">
        <v>2500</v>
      </c>
      <c r="Q90" s="5">
        <f t="shared" si="33"/>
        <v>1.7148872925167227</v>
      </c>
      <c r="R90" s="5">
        <v>3000</v>
      </c>
      <c r="S90" s="5">
        <f t="shared" si="34"/>
        <v>0.1882202776988165</v>
      </c>
    </row>
    <row r="91" spans="1:19" x14ac:dyDescent="0.2">
      <c r="A91" s="5">
        <v>28800</v>
      </c>
      <c r="B91" s="5">
        <v>2</v>
      </c>
      <c r="C91" s="5">
        <v>4.1999999999999996E-6</v>
      </c>
      <c r="D91" s="5">
        <f t="shared" si="35"/>
        <v>7.2685185185185193E-5</v>
      </c>
      <c r="E91" s="5">
        <v>0.18</v>
      </c>
      <c r="F91" s="5">
        <v>0</v>
      </c>
      <c r="G91" s="5">
        <f t="shared" si="29"/>
        <v>-0.9981603987112404</v>
      </c>
      <c r="H91" s="5">
        <v>500</v>
      </c>
      <c r="I91" s="5">
        <f t="shared" si="30"/>
        <v>-1.1044635887184877</v>
      </c>
      <c r="J91" s="5">
        <v>1000</v>
      </c>
      <c r="K91" s="5">
        <f t="shared" si="31"/>
        <v>1.9942041607877885</v>
      </c>
      <c r="L91" s="5">
        <v>1500</v>
      </c>
      <c r="M91" s="5">
        <f t="shared" si="32"/>
        <v>-0.6817453028848387</v>
      </c>
      <c r="N91" s="5">
        <v>2000</v>
      </c>
      <c r="O91" s="5">
        <f t="shared" ca="1" si="36"/>
        <v>-0.75436195983546273</v>
      </c>
      <c r="P91" s="5">
        <v>2500</v>
      </c>
      <c r="Q91" s="5">
        <f t="shared" si="33"/>
        <v>1.9332092245849402</v>
      </c>
      <c r="R91" s="5">
        <v>3000</v>
      </c>
      <c r="S91" s="5">
        <f t="shared" si="34"/>
        <v>-0.3398612784453372</v>
      </c>
    </row>
    <row r="92" spans="1:19" x14ac:dyDescent="0.2">
      <c r="A92" s="5">
        <v>32400</v>
      </c>
      <c r="B92" s="5">
        <v>2</v>
      </c>
      <c r="C92" s="5">
        <v>4.1999999999999996E-6</v>
      </c>
      <c r="D92" s="5">
        <f t="shared" si="35"/>
        <v>7.2685185185185193E-5</v>
      </c>
      <c r="E92" s="5">
        <v>0.18</v>
      </c>
      <c r="F92" s="5">
        <v>0</v>
      </c>
      <c r="G92" s="5">
        <f t="shared" si="29"/>
        <v>-1.4125232896400111</v>
      </c>
      <c r="H92" s="5">
        <v>500</v>
      </c>
      <c r="I92" s="5">
        <f t="shared" si="30"/>
        <v>-0.63422756278216819</v>
      </c>
      <c r="J92" s="5">
        <v>1000</v>
      </c>
      <c r="K92" s="5">
        <f t="shared" si="31"/>
        <v>1.98802445117314</v>
      </c>
      <c r="L92" s="5">
        <v>1500</v>
      </c>
      <c r="M92" s="5">
        <f t="shared" si="32"/>
        <v>-1.1484109018850657</v>
      </c>
      <c r="N92" s="5">
        <v>2000</v>
      </c>
      <c r="O92" s="5">
        <f t="shared" ca="1" si="36"/>
        <v>-1.1049230337779243</v>
      </c>
      <c r="P92" s="5">
        <v>2500</v>
      </c>
      <c r="Q92" s="5">
        <f t="shared" si="33"/>
        <v>2.0199189242833389</v>
      </c>
      <c r="R92" s="5">
        <v>3000</v>
      </c>
      <c r="S92" s="5">
        <f t="shared" si="34"/>
        <v>-0.84480519331228532</v>
      </c>
    </row>
    <row r="93" spans="1:19" x14ac:dyDescent="0.2">
      <c r="A93" s="5">
        <v>36000</v>
      </c>
      <c r="B93" s="5">
        <v>2</v>
      </c>
      <c r="C93" s="5">
        <v>4.1999999999999996E-6</v>
      </c>
      <c r="D93" s="5">
        <f t="shared" si="35"/>
        <v>7.2685185185185193E-5</v>
      </c>
      <c r="E93" s="5">
        <v>0.18</v>
      </c>
      <c r="F93" s="5">
        <v>0</v>
      </c>
      <c r="G93" s="5">
        <f t="shared" si="29"/>
        <v>-1.7307220711389162</v>
      </c>
      <c r="H93" s="5">
        <v>500</v>
      </c>
      <c r="I93" s="5">
        <f t="shared" si="30"/>
        <v>-0.12081353815503316</v>
      </c>
      <c r="J93" s="5">
        <v>1000</v>
      </c>
      <c r="K93" s="5">
        <f t="shared" si="31"/>
        <v>1.8465007070395274</v>
      </c>
      <c r="L93" s="5">
        <v>1500</v>
      </c>
      <c r="M93" s="5">
        <f t="shared" si="32"/>
        <v>-1.5368930737876325</v>
      </c>
      <c r="N93" s="5">
        <v>2000</v>
      </c>
      <c r="O93" s="5">
        <f t="shared" ca="1" si="36"/>
        <v>-1.42086055895897</v>
      </c>
      <c r="P93" s="5">
        <v>2500</v>
      </c>
      <c r="Q93" s="5">
        <f t="shared" si="33"/>
        <v>1.9691132244843406</v>
      </c>
      <c r="R93" s="5">
        <v>3000</v>
      </c>
      <c r="S93" s="5">
        <f t="shared" si="34"/>
        <v>-1.2922350553827668</v>
      </c>
    </row>
    <row r="94" spans="1:19" x14ac:dyDescent="0.2">
      <c r="A94" s="5">
        <v>39600</v>
      </c>
      <c r="B94" s="5">
        <v>2</v>
      </c>
      <c r="C94" s="5">
        <v>4.1999999999999996E-6</v>
      </c>
      <c r="D94" s="5">
        <f t="shared" si="35"/>
        <v>7.2685185185185193E-5</v>
      </c>
      <c r="E94" s="5">
        <v>0.18</v>
      </c>
      <c r="F94" s="5">
        <v>0</v>
      </c>
      <c r="G94" s="5">
        <f t="shared" si="29"/>
        <v>-1.9310938774209365</v>
      </c>
      <c r="H94" s="5">
        <v>500</v>
      </c>
      <c r="I94" s="5">
        <f t="shared" si="30"/>
        <v>0.4008254314262284</v>
      </c>
      <c r="J94" s="5">
        <v>1000</v>
      </c>
      <c r="K94" s="5">
        <f t="shared" si="31"/>
        <v>1.5792678171832264</v>
      </c>
      <c r="L94" s="5">
        <v>1500</v>
      </c>
      <c r="M94" s="5">
        <f t="shared" si="32"/>
        <v>-1.8207440832777406</v>
      </c>
      <c r="N94" s="5">
        <v>2000</v>
      </c>
      <c r="O94" s="5">
        <f t="shared" ca="1" si="36"/>
        <v>-1.6870895537014308</v>
      </c>
      <c r="P94" s="5">
        <v>2500</v>
      </c>
      <c r="Q94" s="5">
        <f t="shared" si="33"/>
        <v>1.7842509601048384</v>
      </c>
      <c r="R94" s="5">
        <v>3000</v>
      </c>
      <c r="S94" s="5">
        <f t="shared" si="34"/>
        <v>-1.65168999046525</v>
      </c>
    </row>
    <row r="95" spans="1:19" x14ac:dyDescent="0.2">
      <c r="A95" s="5">
        <v>43200</v>
      </c>
      <c r="B95" s="5">
        <v>2</v>
      </c>
      <c r="C95" s="5">
        <v>4.1999999999999996E-6</v>
      </c>
      <c r="D95" s="5">
        <f t="shared" si="35"/>
        <v>7.2685185185185193E-5</v>
      </c>
      <c r="E95" s="5">
        <v>0.18</v>
      </c>
      <c r="F95" s="5">
        <v>0</v>
      </c>
      <c r="G95" s="5">
        <f t="shared" si="29"/>
        <v>-1.999997463455079</v>
      </c>
      <c r="H95" s="5">
        <v>500</v>
      </c>
      <c r="I95" s="5">
        <f t="shared" si="30"/>
        <v>0.89517634074497265</v>
      </c>
      <c r="J95" s="5">
        <v>1000</v>
      </c>
      <c r="K95" s="5">
        <f t="shared" si="31"/>
        <v>1.2045189066676378</v>
      </c>
      <c r="L95" s="5">
        <v>1500</v>
      </c>
      <c r="M95" s="5">
        <f t="shared" si="32"/>
        <v>-1.9806394493088946</v>
      </c>
      <c r="N95" s="5">
        <v>2000</v>
      </c>
      <c r="O95" s="5">
        <f t="shared" ca="1" si="36"/>
        <v>-1.8849092081514192</v>
      </c>
      <c r="P95" s="5">
        <v>2500</v>
      </c>
      <c r="Q95" s="5">
        <f t="shared" si="33"/>
        <v>1.4779174917910078</v>
      </c>
      <c r="R95" s="5">
        <v>3000</v>
      </c>
      <c r="S95" s="5">
        <f t="shared" si="34"/>
        <v>-1.8986984277432406</v>
      </c>
    </row>
    <row r="96" spans="1:19" x14ac:dyDescent="0.2">
      <c r="A96" s="5">
        <v>46800</v>
      </c>
      <c r="B96" s="5">
        <v>2</v>
      </c>
      <c r="C96" s="5">
        <v>4.1999999999999996E-6</v>
      </c>
      <c r="D96" s="5">
        <f t="shared" si="35"/>
        <v>7.2685185185185193E-5</v>
      </c>
      <c r="E96" s="5">
        <v>0.18</v>
      </c>
      <c r="F96" s="5">
        <v>0</v>
      </c>
      <c r="G96" s="5">
        <f t="shared" si="29"/>
        <v>-1.9327418963299394</v>
      </c>
      <c r="H96" s="5">
        <v>500</v>
      </c>
      <c r="I96" s="5">
        <f t="shared" si="30"/>
        <v>1.3285839465289715</v>
      </c>
      <c r="J96" s="5">
        <v>1000</v>
      </c>
      <c r="K96" s="5">
        <f t="shared" si="31"/>
        <v>0.7477667550014454</v>
      </c>
      <c r="L96" s="5">
        <v>1500</v>
      </c>
      <c r="M96" s="5">
        <f t="shared" si="32"/>
        <v>-2.0056935492587118</v>
      </c>
      <c r="N96" s="5">
        <v>2000</v>
      </c>
      <c r="O96" s="5">
        <f t="shared" ca="1" si="36"/>
        <v>-1.9903500269306855</v>
      </c>
      <c r="P96" s="5">
        <v>2500</v>
      </c>
      <c r="Q96" s="5">
        <f t="shared" si="33"/>
        <v>1.070967898807748</v>
      </c>
      <c r="R96" s="5">
        <v>3000</v>
      </c>
      <c r="S96" s="5">
        <f t="shared" si="34"/>
        <v>-2.0164441160676665</v>
      </c>
    </row>
    <row r="97" spans="1:20" x14ac:dyDescent="0.2">
      <c r="A97" s="5">
        <v>50400</v>
      </c>
      <c r="B97" s="5">
        <v>2</v>
      </c>
      <c r="C97" s="5">
        <v>4.1999999999999996E-6</v>
      </c>
      <c r="D97" s="5">
        <f t="shared" si="35"/>
        <v>7.2685185185185193E-5</v>
      </c>
      <c r="E97" s="5">
        <v>0.18</v>
      </c>
      <c r="F97" s="5">
        <v>0</v>
      </c>
      <c r="G97" s="5">
        <f t="shared" si="29"/>
        <v>-1.7339059123851057</v>
      </c>
      <c r="H97" s="5">
        <v>500</v>
      </c>
      <c r="I97" s="5">
        <f t="shared" si="30"/>
        <v>1.6715420050680814</v>
      </c>
      <c r="J97" s="5">
        <v>1000</v>
      </c>
      <c r="K97" s="5">
        <f t="shared" si="31"/>
        <v>0.24010689470962734</v>
      </c>
      <c r="L97" s="5">
        <v>1500</v>
      </c>
      <c r="M97" s="5">
        <f t="shared" si="32"/>
        <v>-1.8942007084477264</v>
      </c>
      <c r="N97" s="5">
        <v>2000</v>
      </c>
      <c r="O97" s="5">
        <f t="shared" ca="1" si="36"/>
        <v>-1.9722470469334774</v>
      </c>
      <c r="P97" s="5">
        <v>2500</v>
      </c>
      <c r="Q97" s="5">
        <f t="shared" si="33"/>
        <v>0.59110717227198228</v>
      </c>
      <c r="R97" s="5">
        <v>3000</v>
      </c>
      <c r="S97" s="5">
        <f t="shared" si="34"/>
        <v>-1.9969109686667412</v>
      </c>
    </row>
    <row r="98" spans="1:20" x14ac:dyDescent="0.2">
      <c r="A98" s="5">
        <v>54000</v>
      </c>
      <c r="B98" s="5">
        <v>2</v>
      </c>
      <c r="C98" s="5">
        <v>4.1999999999999996E-6</v>
      </c>
      <c r="D98" s="5">
        <f t="shared" si="35"/>
        <v>7.2685185185185193E-5</v>
      </c>
      <c r="E98" s="5">
        <v>0.18</v>
      </c>
      <c r="F98" s="5">
        <v>0</v>
      </c>
      <c r="G98" s="5">
        <f t="shared" si="29"/>
        <v>-1.4170261983845456</v>
      </c>
      <c r="H98" s="5">
        <v>500</v>
      </c>
      <c r="I98" s="5">
        <f t="shared" si="30"/>
        <v>1.9007020473401999</v>
      </c>
      <c r="J98" s="5">
        <v>1000</v>
      </c>
      <c r="K98" s="5">
        <f t="shared" si="31"/>
        <v>-0.2838993620396143</v>
      </c>
      <c r="L98" s="5">
        <v>1500</v>
      </c>
      <c r="M98" s="5">
        <f t="shared" si="32"/>
        <v>-1.6537513218967475</v>
      </c>
      <c r="N98" s="5">
        <v>2000</v>
      </c>
      <c r="O98" s="5">
        <f t="shared" ca="1" si="36"/>
        <v>-1.7912124144036858</v>
      </c>
      <c r="P98" s="5">
        <v>2500</v>
      </c>
      <c r="Q98" s="5">
        <f t="shared" si="33"/>
        <v>7.1004068696553027E-2</v>
      </c>
      <c r="R98" s="5">
        <v>3000</v>
      </c>
      <c r="S98" s="5">
        <f t="shared" si="34"/>
        <v>-1.8414287956313489</v>
      </c>
    </row>
    <row r="99" spans="1:20" x14ac:dyDescent="0.2">
      <c r="A99" s="5">
        <v>57600</v>
      </c>
      <c r="B99" s="5">
        <v>2</v>
      </c>
      <c r="C99" s="5">
        <v>4.1999999999999996E-6</v>
      </c>
      <c r="D99" s="5">
        <f t="shared" si="35"/>
        <v>7.2685185185185193E-5</v>
      </c>
      <c r="E99" s="5">
        <v>0.18</v>
      </c>
      <c r="F99" s="5">
        <v>0</v>
      </c>
      <c r="G99" s="5">
        <f t="shared" si="29"/>
        <v>-1.0036758184446175</v>
      </c>
      <c r="H99" s="5">
        <v>500</v>
      </c>
      <c r="I99" s="5">
        <f t="shared" si="30"/>
        <v>2.0004629349119529</v>
      </c>
      <c r="J99" s="5">
        <v>1000</v>
      </c>
      <c r="K99" s="5">
        <f t="shared" si="31"/>
        <v>-0.78857784591703151</v>
      </c>
      <c r="L99" s="5">
        <v>1500</v>
      </c>
      <c r="M99" s="5">
        <f t="shared" si="32"/>
        <v>-1.3007151027922463</v>
      </c>
      <c r="N99" s="5">
        <v>2000</v>
      </c>
      <c r="O99" s="5">
        <f t="shared" ca="1" si="36"/>
        <v>-1.4044492317069173</v>
      </c>
      <c r="P99" s="5">
        <v>2500</v>
      </c>
      <c r="Q99" s="5">
        <f t="shared" si="33"/>
        <v>-0.45393296794191307</v>
      </c>
      <c r="R99" s="5">
        <v>3000</v>
      </c>
      <c r="S99" s="5">
        <f t="shared" si="34"/>
        <v>-1.5605827708921585</v>
      </c>
    </row>
    <row r="100" spans="1:20" x14ac:dyDescent="0.2">
      <c r="A100" s="5">
        <v>61200</v>
      </c>
      <c r="B100" s="5">
        <v>2</v>
      </c>
      <c r="C100" s="5">
        <v>4.1999999999999996E-6</v>
      </c>
      <c r="D100" s="5">
        <f t="shared" si="35"/>
        <v>7.2685185185185193E-5</v>
      </c>
      <c r="E100" s="5">
        <v>0.18</v>
      </c>
      <c r="F100" s="5">
        <v>0</v>
      </c>
      <c r="G100" s="5">
        <f t="shared" si="29"/>
        <v>-0.52199552710081076</v>
      </c>
      <c r="H100" s="5">
        <v>500</v>
      </c>
      <c r="I100" s="5">
        <f t="shared" si="30"/>
        <v>1.9640329801845353</v>
      </c>
      <c r="J100" s="5">
        <v>1000</v>
      </c>
      <c r="K100" s="5">
        <f t="shared" si="31"/>
        <v>-1.2395702158557165</v>
      </c>
      <c r="L100" s="5">
        <v>1500</v>
      </c>
      <c r="M100" s="5">
        <f t="shared" si="32"/>
        <v>-0.85912663793053712</v>
      </c>
      <c r="N100" s="5">
        <v>2000</v>
      </c>
      <c r="O100" s="5">
        <f t="shared" ca="1" si="36"/>
        <v>-0.79051158911208919</v>
      </c>
      <c r="P100" s="5">
        <v>2500</v>
      </c>
      <c r="Q100" s="5">
        <f t="shared" si="33"/>
        <v>-0.94796640113316732</v>
      </c>
      <c r="R100" s="5">
        <v>3000</v>
      </c>
      <c r="S100" s="5">
        <f t="shared" si="34"/>
        <v>-1.1734927971469766</v>
      </c>
    </row>
    <row r="101" spans="1:20" x14ac:dyDescent="0.2">
      <c r="A101" s="5">
        <v>64800</v>
      </c>
      <c r="B101" s="5">
        <v>2</v>
      </c>
      <c r="C101" s="5">
        <v>4.1999999999999996E-6</v>
      </c>
      <c r="D101" s="5">
        <f t="shared" si="35"/>
        <v>7.2685185185185193E-5</v>
      </c>
      <c r="E101" s="5">
        <v>0.18</v>
      </c>
      <c r="F101" s="5">
        <v>0</v>
      </c>
      <c r="G101" s="5">
        <f t="shared" si="29"/>
        <v>-4.7779562245613008E-3</v>
      </c>
      <c r="H101" s="5">
        <v>500</v>
      </c>
      <c r="I101" s="5">
        <f t="shared" si="30"/>
        <v>1.7938923221960976</v>
      </c>
      <c r="J101" s="5">
        <v>1000</v>
      </c>
      <c r="K101" s="5">
        <f t="shared" si="31"/>
        <v>-1.6061730633293434</v>
      </c>
      <c r="L101" s="5">
        <v>1500</v>
      </c>
      <c r="M101" s="5">
        <f t="shared" si="32"/>
        <v>-0.35904912115017718</v>
      </c>
      <c r="N101" s="5">
        <v>2000</v>
      </c>
      <c r="O101" s="5">
        <f t="shared" ca="1" si="36"/>
        <v>-7.4655362472987857E-3</v>
      </c>
      <c r="P101" s="5">
        <v>2500</v>
      </c>
      <c r="Q101" s="5">
        <f t="shared" si="33"/>
        <v>-1.3774626012727591</v>
      </c>
      <c r="R101" s="5">
        <v>3000</v>
      </c>
      <c r="S101" s="5">
        <f t="shared" si="34"/>
        <v>-0.70651182932922874</v>
      </c>
    </row>
    <row r="102" spans="1:2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20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20" x14ac:dyDescent="0.2">
      <c r="A104" s="8" t="s">
        <v>29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x14ac:dyDescent="0.2">
      <c r="A105" s="5" t="s">
        <v>12</v>
      </c>
      <c r="B105" s="5" t="s">
        <v>32</v>
      </c>
      <c r="C105" s="5" t="s">
        <v>1</v>
      </c>
      <c r="D105" s="5" t="s">
        <v>2</v>
      </c>
      <c r="E105" s="5" t="s">
        <v>0</v>
      </c>
      <c r="F105" s="5" t="s">
        <v>33</v>
      </c>
      <c r="G105" s="5" t="s">
        <v>18</v>
      </c>
      <c r="H105" s="5" t="s">
        <v>30</v>
      </c>
      <c r="I105" s="5" t="s">
        <v>19</v>
      </c>
      <c r="J105" s="5" t="s">
        <v>31</v>
      </c>
      <c r="K105" s="5" t="s">
        <v>20</v>
      </c>
      <c r="L105" s="5" t="s">
        <v>31</v>
      </c>
      <c r="M105" s="5" t="s">
        <v>21</v>
      </c>
      <c r="N105" s="5" t="s">
        <v>31</v>
      </c>
      <c r="O105" s="5" t="s">
        <v>22</v>
      </c>
      <c r="P105" s="5" t="s">
        <v>31</v>
      </c>
      <c r="Q105" s="5" t="s">
        <v>23</v>
      </c>
      <c r="R105" s="5" t="s">
        <v>31</v>
      </c>
      <c r="S105" s="5" t="s">
        <v>24</v>
      </c>
      <c r="T105" s="5" t="s">
        <v>31</v>
      </c>
    </row>
    <row r="106" spans="1:20" x14ac:dyDescent="0.2">
      <c r="A106" s="5">
        <v>0</v>
      </c>
      <c r="B106" s="5">
        <v>427.5</v>
      </c>
      <c r="C106" s="5">
        <v>1.95</v>
      </c>
      <c r="D106" s="5">
        <f>2*3.14/86400</f>
        <v>7.2685185185185193E-5</v>
      </c>
      <c r="E106" s="5">
        <v>0.21</v>
      </c>
      <c r="F106" s="5">
        <v>140</v>
      </c>
      <c r="G106" s="5">
        <v>0</v>
      </c>
      <c r="H106" s="5">
        <f>F106-(B106*C106*D106*COS(D106*A106+E106*G106))/E106</f>
        <v>139.71146577380952</v>
      </c>
      <c r="I106" s="5">
        <v>500</v>
      </c>
      <c r="J106" s="5">
        <f>F106-(B106*C106*D106*COS(D106*A106+E106*I106))/E106</f>
        <v>140.06952493281497</v>
      </c>
      <c r="K106" s="5">
        <v>1000</v>
      </c>
      <c r="L106" s="5">
        <f>F106-(B106*C106*D106*COS(D106*A106+E106*K106))/E106</f>
        <v>140.25502890277187</v>
      </c>
      <c r="M106" s="5">
        <v>1500</v>
      </c>
      <c r="N106" s="5">
        <f>F106-(B106*C106*D106*COS(D106*A106+E106*M106))/E106</f>
        <v>139.80757202330571</v>
      </c>
      <c r="O106" s="5">
        <v>2000</v>
      </c>
      <c r="P106" s="5">
        <f>F106-(B106*C106*D106*COS(D106*A106+E106*O106))/E106</f>
        <v>139.83770562184952</v>
      </c>
      <c r="Q106" s="5">
        <v>2500</v>
      </c>
      <c r="R106" s="5">
        <f>F106-(B106*C106*D106*COS(D106*A106+E106*Q106))/E106</f>
        <v>140.27064057480533</v>
      </c>
      <c r="S106" s="5">
        <v>3000</v>
      </c>
      <c r="T106" s="5">
        <f>F106-(B106*C106*D106*COS(D106*A106+E106*S106))/E106</f>
        <v>140.03186778697082</v>
      </c>
    </row>
    <row r="107" spans="1:20" x14ac:dyDescent="0.2">
      <c r="A107" s="5">
        <v>3600</v>
      </c>
      <c r="B107" s="5">
        <v>427.5</v>
      </c>
      <c r="C107" s="5">
        <v>1.95</v>
      </c>
      <c r="D107" s="5">
        <f t="shared" ref="D107:D124" si="37">2*3.14/86400</f>
        <v>7.2685185185185193E-5</v>
      </c>
      <c r="E107" s="5">
        <v>0.21</v>
      </c>
      <c r="F107" s="5">
        <v>140</v>
      </c>
      <c r="G107" s="5">
        <v>0</v>
      </c>
      <c r="H107" s="5">
        <f t="shared" ref="H107:H124" si="38">F107-(B107*C107*D107*COS(D107*A107+E107*G107))/E107</f>
        <v>139.72128743023995</v>
      </c>
      <c r="I107" s="5">
        <v>500</v>
      </c>
      <c r="J107" s="5">
        <f t="shared" ref="J107:J124" si="39">F107-(B107*C107*D107*COS(D107*A107+E107*I107))/E107</f>
        <v>139.99471643399778</v>
      </c>
      <c r="K107" s="5">
        <v>1000</v>
      </c>
      <c r="L107" s="5">
        <f t="shared" ref="L107:L124" si="40">F107-(B107*C107*D107*COS(D107*A107+E107*K107))/E107</f>
        <v>140.281258815841</v>
      </c>
      <c r="M107" s="5">
        <v>1500</v>
      </c>
      <c r="N107" s="5">
        <f t="shared" ref="N107:N124" si="41">F107-(B107*C107*D107*COS(D107*A107+E107*M107))/E107</f>
        <v>139.86973985229352</v>
      </c>
      <c r="O107" s="5">
        <v>2000</v>
      </c>
      <c r="P107" s="5">
        <f t="shared" ref="P107:P124" si="42">F107-(B107*C107*D107*COS(D107*A107+E107*O107))/E107</f>
        <v>139.78151590684843</v>
      </c>
      <c r="Q107" s="5">
        <v>2500</v>
      </c>
      <c r="R107" s="5">
        <f t="shared" ref="R107:R124" si="43">F107-(B107*C107*D107*COS(D107*A107+E107*Q107))/E107</f>
        <v>140.23555158642452</v>
      </c>
      <c r="S107" s="5">
        <v>3000</v>
      </c>
      <c r="T107" s="5">
        <f t="shared" ref="T107:T124" si="44">F107-(B107*C107*D107*COS(D107*A107+E107*S107))/E107</f>
        <v>140.1049675205297</v>
      </c>
    </row>
    <row r="108" spans="1:20" x14ac:dyDescent="0.2">
      <c r="A108" s="5">
        <v>7200</v>
      </c>
      <c r="B108" s="5">
        <v>427.5</v>
      </c>
      <c r="C108" s="5">
        <v>1.95</v>
      </c>
      <c r="D108" s="5">
        <f t="shared" si="37"/>
        <v>7.2685185185185193E-5</v>
      </c>
      <c r="E108" s="5">
        <v>0.21</v>
      </c>
      <c r="F108" s="5">
        <v>140</v>
      </c>
      <c r="G108" s="5">
        <v>0</v>
      </c>
      <c r="H108" s="5">
        <f t="shared" si="38"/>
        <v>139.75008374447211</v>
      </c>
      <c r="I108" s="5">
        <v>500</v>
      </c>
      <c r="J108" s="5">
        <f t="shared" si="39"/>
        <v>139.92026763857305</v>
      </c>
      <c r="K108" s="5">
        <v>1000</v>
      </c>
      <c r="L108" s="5">
        <f t="shared" si="40"/>
        <v>140.28834072353348</v>
      </c>
      <c r="M108" s="5">
        <v>1500</v>
      </c>
      <c r="N108" s="5">
        <f t="shared" si="41"/>
        <v>139.94077574822953</v>
      </c>
      <c r="O108" s="5">
        <v>2000</v>
      </c>
      <c r="P108" s="5">
        <f t="shared" si="42"/>
        <v>139.74020051526318</v>
      </c>
      <c r="Q108" s="5">
        <v>2500</v>
      </c>
      <c r="R108" s="5">
        <f t="shared" si="43"/>
        <v>140.18442632543895</v>
      </c>
      <c r="S108" s="5">
        <v>3000</v>
      </c>
      <c r="T108" s="5">
        <f t="shared" si="44"/>
        <v>140.17092110067301</v>
      </c>
    </row>
    <row r="109" spans="1:20" x14ac:dyDescent="0.2">
      <c r="A109" s="5">
        <v>10800</v>
      </c>
      <c r="B109" s="5">
        <v>427.5</v>
      </c>
      <c r="C109" s="5">
        <v>1.95</v>
      </c>
      <c r="D109" s="5">
        <f t="shared" si="37"/>
        <v>7.2685185185185193E-5</v>
      </c>
      <c r="E109" s="5">
        <v>0.21</v>
      </c>
      <c r="F109" s="5">
        <v>140</v>
      </c>
      <c r="G109" s="5">
        <v>0</v>
      </c>
      <c r="H109" s="5">
        <f t="shared" si="38"/>
        <v>139.79589427313962</v>
      </c>
      <c r="I109" s="5">
        <v>500</v>
      </c>
      <c r="J109" s="5">
        <f t="shared" si="39"/>
        <v>139.85124699543834</v>
      </c>
      <c r="K109" s="5">
        <v>1000</v>
      </c>
      <c r="L109" s="5">
        <f t="shared" si="40"/>
        <v>140.2757924919608</v>
      </c>
      <c r="M109" s="5">
        <v>1500</v>
      </c>
      <c r="N109" s="5">
        <f t="shared" si="41"/>
        <v>140.01584361126297</v>
      </c>
      <c r="O109" s="5">
        <v>2000</v>
      </c>
      <c r="P109" s="5">
        <f t="shared" si="42"/>
        <v>139.71657218502642</v>
      </c>
      <c r="Q109" s="5">
        <v>2500</v>
      </c>
      <c r="R109" s="5">
        <f t="shared" si="43"/>
        <v>140.12074538238332</v>
      </c>
      <c r="S109" s="5">
        <v>3000</v>
      </c>
      <c r="T109" s="5">
        <f t="shared" si="44"/>
        <v>140.22523842989608</v>
      </c>
    </row>
    <row r="110" spans="1:20" x14ac:dyDescent="0.2">
      <c r="A110" s="5">
        <v>14400</v>
      </c>
      <c r="B110" s="5">
        <v>427.5</v>
      </c>
      <c r="C110" s="5">
        <v>1.95</v>
      </c>
      <c r="D110" s="5">
        <f t="shared" si="37"/>
        <v>7.2685185185185193E-5</v>
      </c>
      <c r="E110" s="5">
        <v>0.21</v>
      </c>
      <c r="F110" s="5">
        <v>140</v>
      </c>
      <c r="G110" s="5">
        <v>0</v>
      </c>
      <c r="H110" s="5">
        <f t="shared" si="38"/>
        <v>139.85560025089248</v>
      </c>
      <c r="I110" s="5">
        <v>500</v>
      </c>
      <c r="J110" s="5">
        <f t="shared" si="39"/>
        <v>139.792353406713</v>
      </c>
      <c r="K110" s="5">
        <v>1000</v>
      </c>
      <c r="L110" s="5">
        <f t="shared" si="40"/>
        <v>140.24446840049865</v>
      </c>
      <c r="M110" s="5">
        <v>1500</v>
      </c>
      <c r="N110" s="5">
        <f t="shared" si="41"/>
        <v>140.08983284658208</v>
      </c>
      <c r="O110" s="5">
        <v>2000</v>
      </c>
      <c r="P110" s="5">
        <f t="shared" si="42"/>
        <v>139.71223952489615</v>
      </c>
      <c r="Q110" s="5">
        <v>2500</v>
      </c>
      <c r="R110" s="5">
        <f t="shared" si="43"/>
        <v>140.04884413439549</v>
      </c>
      <c r="S110" s="5">
        <v>3000</v>
      </c>
      <c r="T110" s="5">
        <f t="shared" si="44"/>
        <v>140.26422160273447</v>
      </c>
    </row>
    <row r="111" spans="1:20" x14ac:dyDescent="0.2">
      <c r="A111" s="5">
        <v>18000</v>
      </c>
      <c r="B111" s="5">
        <v>427.5</v>
      </c>
      <c r="C111" s="5">
        <v>1.95</v>
      </c>
      <c r="D111" s="5">
        <f t="shared" si="37"/>
        <v>7.2685185185185193E-5</v>
      </c>
      <c r="E111" s="5">
        <v>0.21</v>
      </c>
      <c r="F111" s="5">
        <v>140</v>
      </c>
      <c r="G111" s="5">
        <v>0</v>
      </c>
      <c r="H111" s="5">
        <f t="shared" si="38"/>
        <v>139.9251369148908</v>
      </c>
      <c r="I111" s="5">
        <v>500</v>
      </c>
      <c r="J111" s="5">
        <f t="shared" si="39"/>
        <v>139.74759632806581</v>
      </c>
      <c r="K111" s="5">
        <v>1000</v>
      </c>
      <c r="L111" s="5">
        <f t="shared" si="40"/>
        <v>140.19650098273519</v>
      </c>
      <c r="M111" s="5">
        <v>1500</v>
      </c>
      <c r="N111" s="5">
        <f t="shared" si="41"/>
        <v>140.1577062919865</v>
      </c>
      <c r="O111" s="5">
        <v>2000</v>
      </c>
      <c r="P111" s="5">
        <f t="shared" si="42"/>
        <v>139.72749750091356</v>
      </c>
      <c r="Q111" s="5">
        <v>2500</v>
      </c>
      <c r="R111" s="5">
        <f t="shared" si="43"/>
        <v>139.97361759420224</v>
      </c>
      <c r="S111" s="5">
        <v>3000</v>
      </c>
      <c r="T111" s="5">
        <f t="shared" si="44"/>
        <v>140.28521665792164</v>
      </c>
    </row>
    <row r="112" spans="1:20" x14ac:dyDescent="0.2">
      <c r="A112" s="5">
        <v>21600</v>
      </c>
      <c r="B112" s="5">
        <v>427.5</v>
      </c>
      <c r="C112" s="5">
        <v>1.95</v>
      </c>
      <c r="D112" s="5">
        <f t="shared" si="37"/>
        <v>7.2685185185185193E-5</v>
      </c>
      <c r="E112" s="5">
        <v>0.21</v>
      </c>
      <c r="F112" s="5">
        <v>140</v>
      </c>
      <c r="G112" s="5">
        <v>0</v>
      </c>
      <c r="H112" s="5">
        <f t="shared" si="38"/>
        <v>139.99977023248871</v>
      </c>
      <c r="I112" s="5">
        <v>500</v>
      </c>
      <c r="J112" s="5">
        <f t="shared" si="39"/>
        <v>139.72002280632447</v>
      </c>
      <c r="K112" s="5">
        <v>1000</v>
      </c>
      <c r="L112" s="5">
        <f t="shared" si="40"/>
        <v>140.13515584430303</v>
      </c>
      <c r="M112" s="5">
        <v>1500</v>
      </c>
      <c r="N112" s="5">
        <f t="shared" si="41"/>
        <v>140.21484314619158</v>
      </c>
      <c r="O112" s="5">
        <v>2000</v>
      </c>
      <c r="P112" s="5">
        <f t="shared" si="42"/>
        <v>139.76130735521448</v>
      </c>
      <c r="Q112" s="5">
        <v>2500</v>
      </c>
      <c r="R112" s="5">
        <f t="shared" si="43"/>
        <v>139.90018715930279</v>
      </c>
      <c r="S112" s="5">
        <v>3000</v>
      </c>
      <c r="T112" s="5">
        <f t="shared" si="44"/>
        <v>140.28679425917744</v>
      </c>
    </row>
    <row r="113" spans="1:20" x14ac:dyDescent="0.2">
      <c r="A113" s="5">
        <v>25200</v>
      </c>
      <c r="B113" s="5">
        <v>427.5</v>
      </c>
      <c r="C113" s="5">
        <v>1.95</v>
      </c>
      <c r="D113" s="5">
        <f t="shared" si="37"/>
        <v>7.2685185185185193E-5</v>
      </c>
      <c r="E113" s="5">
        <v>0.21</v>
      </c>
      <c r="F113" s="5">
        <v>140</v>
      </c>
      <c r="G113" s="5">
        <v>0</v>
      </c>
      <c r="H113" s="5">
        <f t="shared" si="38"/>
        <v>140.07441919258136</v>
      </c>
      <c r="I113" s="5">
        <v>500</v>
      </c>
      <c r="J113" s="5">
        <f t="shared" si="39"/>
        <v>139.71151003755472</v>
      </c>
      <c r="K113" s="5">
        <v>1000</v>
      </c>
      <c r="L113" s="5">
        <f t="shared" si="40"/>
        <v>140.06460934154862</v>
      </c>
      <c r="M113" s="5">
        <v>1500</v>
      </c>
      <c r="N113" s="5">
        <f t="shared" si="41"/>
        <v>140.2573535514226</v>
      </c>
      <c r="O113" s="5">
        <v>2000</v>
      </c>
      <c r="P113" s="5">
        <f t="shared" si="42"/>
        <v>139.81136732431466</v>
      </c>
      <c r="Q113" s="5">
        <v>2500</v>
      </c>
      <c r="R113" s="5">
        <f t="shared" si="43"/>
        <v>139.83355194895341</v>
      </c>
      <c r="S113" s="5">
        <v>3000</v>
      </c>
      <c r="T113" s="5">
        <f t="shared" si="44"/>
        <v>140.26884700394012</v>
      </c>
    </row>
    <row r="114" spans="1:20" x14ac:dyDescent="0.2">
      <c r="A114" s="5">
        <v>28800</v>
      </c>
      <c r="B114" s="5">
        <v>427.5</v>
      </c>
      <c r="C114" s="5">
        <v>1.95</v>
      </c>
      <c r="D114" s="5">
        <f t="shared" si="37"/>
        <v>7.2685185185185193E-5</v>
      </c>
      <c r="E114" s="5">
        <v>0.21</v>
      </c>
      <c r="F114" s="5">
        <v>140</v>
      </c>
      <c r="G114" s="5">
        <v>0</v>
      </c>
      <c r="H114" s="5">
        <f t="shared" si="38"/>
        <v>140.14400171912806</v>
      </c>
      <c r="I114" s="5">
        <v>500</v>
      </c>
      <c r="J114" s="5">
        <f t="shared" si="39"/>
        <v>139.72263756818501</v>
      </c>
      <c r="K114" s="5">
        <v>1000</v>
      </c>
      <c r="L114" s="5">
        <f t="shared" si="40"/>
        <v>139.98966425659989</v>
      </c>
      <c r="M114" s="5">
        <v>1500</v>
      </c>
      <c r="N114" s="5">
        <f t="shared" si="41"/>
        <v>140.28234341362068</v>
      </c>
      <c r="O114" s="5">
        <v>2000</v>
      </c>
      <c r="P114" s="5">
        <f t="shared" si="42"/>
        <v>139.87426934239181</v>
      </c>
      <c r="Q114" s="5">
        <v>2500</v>
      </c>
      <c r="R114" s="5">
        <f t="shared" si="43"/>
        <v>139.77824846581353</v>
      </c>
      <c r="S114" s="5">
        <v>3000</v>
      </c>
      <c r="T114" s="5">
        <f t="shared" si="44"/>
        <v>140.23259673529665</v>
      </c>
    </row>
    <row r="115" spans="1:20" x14ac:dyDescent="0.2">
      <c r="A115" s="5">
        <v>32400</v>
      </c>
      <c r="B115" s="5">
        <v>427.5</v>
      </c>
      <c r="C115" s="5">
        <v>1.95</v>
      </c>
      <c r="D115" s="5">
        <f t="shared" si="37"/>
        <v>7.2685185185185193E-5</v>
      </c>
      <c r="E115" s="5">
        <v>0.21</v>
      </c>
      <c r="F115" s="5">
        <v>140</v>
      </c>
      <c r="G115" s="5">
        <v>0</v>
      </c>
      <c r="H115" s="5">
        <f t="shared" si="38"/>
        <v>140.20378065717614</v>
      </c>
      <c r="I115" s="5">
        <v>500</v>
      </c>
      <c r="J115" s="5">
        <f t="shared" si="39"/>
        <v>139.7526478396808</v>
      </c>
      <c r="K115" s="5">
        <v>1000</v>
      </c>
      <c r="L115" s="5">
        <f t="shared" si="40"/>
        <v>139.91542282557793</v>
      </c>
      <c r="M115" s="5">
        <v>1500</v>
      </c>
      <c r="N115" s="5">
        <f t="shared" si="41"/>
        <v>140.28811143139086</v>
      </c>
      <c r="O115" s="5">
        <v>2000</v>
      </c>
      <c r="P115" s="5">
        <f t="shared" si="42"/>
        <v>139.94573106125804</v>
      </c>
      <c r="Q115" s="5">
        <v>2500</v>
      </c>
      <c r="R115" s="5">
        <f t="shared" si="43"/>
        <v>139.73804175237379</v>
      </c>
      <c r="S115" s="5">
        <v>3000</v>
      </c>
      <c r="T115" s="5">
        <f t="shared" si="44"/>
        <v>140.18051135931717</v>
      </c>
    </row>
    <row r="116" spans="1:20" x14ac:dyDescent="0.2">
      <c r="A116" s="5">
        <v>36000</v>
      </c>
      <c r="B116" s="5">
        <v>427.5</v>
      </c>
      <c r="C116" s="5">
        <v>1.95</v>
      </c>
      <c r="D116" s="5">
        <f t="shared" si="37"/>
        <v>7.2685185185185193E-5</v>
      </c>
      <c r="E116" s="5">
        <v>0.21</v>
      </c>
      <c r="F116" s="5">
        <v>140</v>
      </c>
      <c r="G116" s="5">
        <v>0</v>
      </c>
      <c r="H116" s="5">
        <f t="shared" si="38"/>
        <v>140.24968627677342</v>
      </c>
      <c r="I116" s="5">
        <v>500</v>
      </c>
      <c r="J116" s="5">
        <f t="shared" si="39"/>
        <v>139.79949776287444</v>
      </c>
      <c r="K116" s="5">
        <v>1000</v>
      </c>
      <c r="L116" s="5">
        <f t="shared" si="40"/>
        <v>139.84693938008158</v>
      </c>
      <c r="M116" s="5">
        <v>1500</v>
      </c>
      <c r="N116" s="5">
        <f t="shared" si="41"/>
        <v>140.27426492002763</v>
      </c>
      <c r="O116" s="5">
        <v>2000</v>
      </c>
      <c r="P116" s="5">
        <f t="shared" si="42"/>
        <v>140.02088739118102</v>
      </c>
      <c r="Q116" s="5">
        <v>2500</v>
      </c>
      <c r="R116" s="5">
        <f t="shared" si="43"/>
        <v>139.71566906813237</v>
      </c>
      <c r="S116" s="5">
        <v>3000</v>
      </c>
      <c r="T116" s="5">
        <f t="shared" si="44"/>
        <v>140.11613683084153</v>
      </c>
    </row>
    <row r="117" spans="1:20" x14ac:dyDescent="0.2">
      <c r="A117" s="5">
        <v>39600</v>
      </c>
      <c r="B117" s="5">
        <v>427.5</v>
      </c>
      <c r="C117" s="5">
        <v>1.95</v>
      </c>
      <c r="D117" s="5">
        <f t="shared" si="37"/>
        <v>7.2685185185185193E-5</v>
      </c>
      <c r="E117" s="5">
        <v>0.21</v>
      </c>
      <c r="F117" s="5">
        <v>140</v>
      </c>
      <c r="G117" s="5">
        <v>0</v>
      </c>
      <c r="H117" s="5">
        <f t="shared" si="38"/>
        <v>140.27859333881142</v>
      </c>
      <c r="I117" s="5">
        <v>500</v>
      </c>
      <c r="J117" s="5">
        <f t="shared" si="39"/>
        <v>139.85999781078695</v>
      </c>
      <c r="K117" s="5">
        <v>1000</v>
      </c>
      <c r="L117" s="5">
        <f t="shared" si="40"/>
        <v>139.78887624999612</v>
      </c>
      <c r="M117" s="5">
        <v>1500</v>
      </c>
      <c r="N117" s="5">
        <f t="shared" si="41"/>
        <v>140.24174654535727</v>
      </c>
      <c r="O117" s="5">
        <v>2000</v>
      </c>
      <c r="P117" s="5">
        <f t="shared" si="42"/>
        <v>140.09462171455303</v>
      </c>
      <c r="Q117" s="5">
        <v>2500</v>
      </c>
      <c r="R117" s="5">
        <f t="shared" si="43"/>
        <v>139.71265353789113</v>
      </c>
      <c r="S117" s="5">
        <v>3000</v>
      </c>
      <c r="T117" s="5">
        <f t="shared" si="44"/>
        <v>140.04385574606926</v>
      </c>
    </row>
    <row r="118" spans="1:20" x14ac:dyDescent="0.2">
      <c r="A118" s="5">
        <v>43200</v>
      </c>
      <c r="B118" s="5">
        <v>427.5</v>
      </c>
      <c r="C118" s="5">
        <v>1.95</v>
      </c>
      <c r="D118" s="5">
        <f t="shared" si="37"/>
        <v>7.2685185185185193E-5</v>
      </c>
      <c r="E118" s="5">
        <v>0.21</v>
      </c>
      <c r="F118" s="5">
        <v>140</v>
      </c>
      <c r="G118" s="5">
        <v>0</v>
      </c>
      <c r="H118" s="5">
        <f t="shared" si="38"/>
        <v>140.28853386025045</v>
      </c>
      <c r="I118" s="5">
        <v>500</v>
      </c>
      <c r="J118" s="5">
        <f t="shared" si="39"/>
        <v>139.93002916054959</v>
      </c>
      <c r="K118" s="5">
        <v>1000</v>
      </c>
      <c r="L118" s="5">
        <f t="shared" si="40"/>
        <v>139.74518635364601</v>
      </c>
      <c r="M118" s="5">
        <v>1500</v>
      </c>
      <c r="N118" s="5">
        <f t="shared" si="41"/>
        <v>140.19277014736613</v>
      </c>
      <c r="O118" s="5">
        <v>2000</v>
      </c>
      <c r="P118" s="5">
        <f t="shared" si="42"/>
        <v>140.16191422349306</v>
      </c>
      <c r="Q118" s="5">
        <v>2500</v>
      </c>
      <c r="R118" s="5">
        <f t="shared" si="43"/>
        <v>139.72920045793245</v>
      </c>
      <c r="S118" s="5">
        <v>3000</v>
      </c>
      <c r="T118" s="5">
        <f t="shared" si="44"/>
        <v>139.96858897688733</v>
      </c>
    </row>
    <row r="119" spans="1:20" x14ac:dyDescent="0.2">
      <c r="A119" s="5">
        <v>46800</v>
      </c>
      <c r="B119" s="5">
        <v>427.5</v>
      </c>
      <c r="C119" s="5">
        <v>1.95</v>
      </c>
      <c r="D119" s="5">
        <f t="shared" si="37"/>
        <v>7.2685185185185193E-5</v>
      </c>
      <c r="E119" s="5">
        <v>0.21</v>
      </c>
      <c r="F119" s="5">
        <v>140</v>
      </c>
      <c r="G119" s="5">
        <v>0</v>
      </c>
      <c r="H119" s="5">
        <f t="shared" si="38"/>
        <v>140.27883109374173</v>
      </c>
      <c r="I119" s="5">
        <v>500</v>
      </c>
      <c r="J119" s="5">
        <f t="shared" si="39"/>
        <v>140.00482410147649</v>
      </c>
      <c r="K119" s="5">
        <v>1000</v>
      </c>
      <c r="L119" s="5">
        <f t="shared" si="40"/>
        <v>139.71884408444788</v>
      </c>
      <c r="M119" s="5">
        <v>1500</v>
      </c>
      <c r="N119" s="5">
        <f t="shared" si="41"/>
        <v>140.13067002272066</v>
      </c>
      <c r="O119" s="5">
        <v>2000</v>
      </c>
      <c r="P119" s="5">
        <f t="shared" si="42"/>
        <v>140.21818366667523</v>
      </c>
      <c r="Q119" s="5">
        <v>2500</v>
      </c>
      <c r="R119" s="5">
        <f t="shared" si="43"/>
        <v>139.76418331951746</v>
      </c>
      <c r="S119" s="5">
        <v>3000</v>
      </c>
      <c r="T119" s="5">
        <f t="shared" si="44"/>
        <v>139.895460659571</v>
      </c>
    </row>
    <row r="120" spans="1:20" x14ac:dyDescent="0.2">
      <c r="A120" s="5">
        <v>50400</v>
      </c>
      <c r="B120" s="5">
        <v>427.5</v>
      </c>
      <c r="C120" s="5">
        <v>1.95</v>
      </c>
      <c r="D120" s="5">
        <f t="shared" si="37"/>
        <v>7.2685185185185193E-5</v>
      </c>
      <c r="E120" s="5">
        <v>0.21</v>
      </c>
      <c r="F120" s="5">
        <v>140</v>
      </c>
      <c r="G120" s="5">
        <v>0</v>
      </c>
      <c r="H120" s="5">
        <f t="shared" si="38"/>
        <v>140.25014560035856</v>
      </c>
      <c r="I120" s="5">
        <v>500</v>
      </c>
      <c r="J120" s="5">
        <f t="shared" si="39"/>
        <v>140.07929061920095</v>
      </c>
      <c r="K120" s="5">
        <v>1000</v>
      </c>
      <c r="L120" s="5">
        <f t="shared" si="40"/>
        <v>139.71164281520942</v>
      </c>
      <c r="M120" s="5">
        <v>1500</v>
      </c>
      <c r="N120" s="5">
        <f t="shared" si="41"/>
        <v>140.0596739269742</v>
      </c>
      <c r="O120" s="5">
        <v>2000</v>
      </c>
      <c r="P120" s="5">
        <f t="shared" si="42"/>
        <v>140.25959923937481</v>
      </c>
      <c r="Q120" s="5">
        <v>2500</v>
      </c>
      <c r="R120" s="5">
        <f t="shared" si="43"/>
        <v>139.8152205012214</v>
      </c>
      <c r="S120" s="5">
        <v>3000</v>
      </c>
      <c r="T120" s="5">
        <f t="shared" si="44"/>
        <v>139.82944934531326</v>
      </c>
    </row>
    <row r="121" spans="1:20" x14ac:dyDescent="0.2">
      <c r="A121" s="5">
        <v>54000</v>
      </c>
      <c r="B121" s="5">
        <v>427.5</v>
      </c>
      <c r="C121" s="5">
        <v>1.95</v>
      </c>
      <c r="D121" s="5">
        <f t="shared" si="37"/>
        <v>7.2685185185185193E-5</v>
      </c>
      <c r="E121" s="5">
        <v>0.21</v>
      </c>
      <c r="F121" s="5">
        <v>140</v>
      </c>
      <c r="G121" s="5">
        <v>0</v>
      </c>
      <c r="H121" s="5">
        <f t="shared" si="38"/>
        <v>140.20443027882126</v>
      </c>
      <c r="I121" s="5">
        <v>500</v>
      </c>
      <c r="J121" s="5">
        <f t="shared" si="39"/>
        <v>140.14835905829722</v>
      </c>
      <c r="K121" s="5">
        <v>1000</v>
      </c>
      <c r="L121" s="5">
        <f t="shared" si="40"/>
        <v>139.72407280591298</v>
      </c>
      <c r="M121" s="5">
        <v>1500</v>
      </c>
      <c r="N121" s="5">
        <f t="shared" si="41"/>
        <v>139.98461525039403</v>
      </c>
      <c r="O121" s="5">
        <v>2000</v>
      </c>
      <c r="P121" s="5">
        <f t="shared" si="42"/>
        <v>140.2833413833626</v>
      </c>
      <c r="Q121" s="5">
        <v>2500</v>
      </c>
      <c r="R121" s="5">
        <f t="shared" si="43"/>
        <v>139.87883740891732</v>
      </c>
      <c r="S121" s="5">
        <v>3000</v>
      </c>
      <c r="T121" s="5">
        <f t="shared" si="44"/>
        <v>139.77504906213795</v>
      </c>
    </row>
    <row r="122" spans="1:20" x14ac:dyDescent="0.2">
      <c r="A122" s="5">
        <v>57600</v>
      </c>
      <c r="B122" s="5">
        <v>427.5</v>
      </c>
      <c r="C122" s="5">
        <v>1.95</v>
      </c>
      <c r="D122" s="5">
        <f t="shared" si="37"/>
        <v>7.2685185185185193E-5</v>
      </c>
      <c r="E122" s="5">
        <v>0.21</v>
      </c>
      <c r="F122" s="5">
        <v>140</v>
      </c>
      <c r="G122" s="5">
        <v>0</v>
      </c>
      <c r="H122" s="5">
        <f t="shared" si="38"/>
        <v>140.1447974128105</v>
      </c>
      <c r="I122" s="5">
        <v>500</v>
      </c>
      <c r="J122" s="5">
        <f t="shared" si="39"/>
        <v>140.20732726271302</v>
      </c>
      <c r="K122" s="5">
        <v>1000</v>
      </c>
      <c r="L122" s="5">
        <f t="shared" si="40"/>
        <v>139.75528782698134</v>
      </c>
      <c r="M122" s="5">
        <v>1500</v>
      </c>
      <c r="N122" s="5">
        <f t="shared" si="41"/>
        <v>139.91060396238117</v>
      </c>
      <c r="O122" s="5">
        <v>2000</v>
      </c>
      <c r="P122" s="5">
        <f t="shared" si="42"/>
        <v>140.28779374147888</v>
      </c>
      <c r="Q122" s="5">
        <v>2500</v>
      </c>
      <c r="R122" s="5">
        <f t="shared" si="43"/>
        <v>139.95070302497308</v>
      </c>
      <c r="S122" s="5">
        <v>3000</v>
      </c>
      <c r="T122" s="5">
        <f t="shared" si="44"/>
        <v>139.73596336298652</v>
      </c>
    </row>
    <row r="123" spans="1:20" x14ac:dyDescent="0.2">
      <c r="A123" s="5">
        <v>61200</v>
      </c>
      <c r="B123" s="5">
        <v>427.5</v>
      </c>
      <c r="C123" s="5">
        <v>1.95</v>
      </c>
      <c r="D123" s="5">
        <f t="shared" si="37"/>
        <v>7.2685185185185193E-5</v>
      </c>
      <c r="E123" s="5">
        <v>0.21</v>
      </c>
      <c r="F123" s="5">
        <v>140</v>
      </c>
      <c r="G123" s="5">
        <v>0</v>
      </c>
      <c r="H123" s="5">
        <f t="shared" si="38"/>
        <v>140.07530678774347</v>
      </c>
      <c r="I123" s="5">
        <v>500</v>
      </c>
      <c r="J123" s="5">
        <f t="shared" si="39"/>
        <v>140.25218069696854</v>
      </c>
      <c r="K123" s="5">
        <v>1000</v>
      </c>
      <c r="L123" s="5">
        <f t="shared" si="40"/>
        <v>139.80316277030201</v>
      </c>
      <c r="M123" s="5">
        <v>1500</v>
      </c>
      <c r="N123" s="5">
        <f t="shared" si="41"/>
        <v>139.84267872647609</v>
      </c>
      <c r="O123" s="5">
        <v>2000</v>
      </c>
      <c r="P123" s="5">
        <f t="shared" si="42"/>
        <v>140.27265319868388</v>
      </c>
      <c r="Q123" s="5">
        <v>2500</v>
      </c>
      <c r="R123" s="5">
        <f t="shared" si="43"/>
        <v>140.02592476247176</v>
      </c>
      <c r="S123" s="5">
        <v>3000</v>
      </c>
      <c r="T123" s="5">
        <f t="shared" si="44"/>
        <v>139.71485318908239</v>
      </c>
    </row>
    <row r="124" spans="1:20" x14ac:dyDescent="0.2">
      <c r="A124" s="5">
        <v>64800</v>
      </c>
      <c r="B124" s="5">
        <v>427.5</v>
      </c>
      <c r="C124" s="5">
        <v>1.95</v>
      </c>
      <c r="D124" s="5">
        <f t="shared" si="37"/>
        <v>7.2685185185185193E-5</v>
      </c>
      <c r="E124" s="5">
        <v>0.21</v>
      </c>
      <c r="F124" s="5">
        <v>140</v>
      </c>
      <c r="G124" s="5">
        <v>0</v>
      </c>
      <c r="H124" s="5">
        <f t="shared" si="38"/>
        <v>140.00068930195101</v>
      </c>
      <c r="I124" s="5">
        <v>500</v>
      </c>
      <c r="J124" s="5">
        <f t="shared" si="39"/>
        <v>140.27986575437868</v>
      </c>
      <c r="K124" s="5">
        <v>1000</v>
      </c>
      <c r="L124" s="5">
        <f t="shared" si="40"/>
        <v>139.86443832587128</v>
      </c>
      <c r="M124" s="5">
        <v>1500</v>
      </c>
      <c r="N124" s="5">
        <f t="shared" si="41"/>
        <v>139.78546386984317</v>
      </c>
      <c r="O124" s="5">
        <v>2000</v>
      </c>
      <c r="P124" s="5">
        <f t="shared" si="42"/>
        <v>140.23895051802754</v>
      </c>
      <c r="Q124" s="5">
        <v>2500</v>
      </c>
      <c r="R124" s="5">
        <f t="shared" si="43"/>
        <v>140.09938155088003</v>
      </c>
      <c r="S124" s="5">
        <v>3000</v>
      </c>
      <c r="T124" s="5">
        <f t="shared" si="44"/>
        <v>139.71315571394913</v>
      </c>
    </row>
    <row r="126" spans="1:20" ht="15.75" x14ac:dyDescent="0.2">
      <c r="E126" s="9"/>
    </row>
    <row r="127" spans="1:20" x14ac:dyDescent="0.2">
      <c r="A127" s="8" t="s">
        <v>34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x14ac:dyDescent="0.2">
      <c r="A128" s="5" t="s">
        <v>12</v>
      </c>
      <c r="B128" s="5" t="s">
        <v>32</v>
      </c>
      <c r="C128" s="5" t="s">
        <v>1</v>
      </c>
      <c r="D128" s="5" t="s">
        <v>2</v>
      </c>
      <c r="E128" s="5" t="s">
        <v>0</v>
      </c>
      <c r="F128" s="5" t="s">
        <v>33</v>
      </c>
      <c r="G128" s="5" t="s">
        <v>18</v>
      </c>
      <c r="H128" s="5" t="s">
        <v>30</v>
      </c>
      <c r="I128" s="5" t="s">
        <v>19</v>
      </c>
      <c r="J128" s="5" t="s">
        <v>31</v>
      </c>
      <c r="K128" s="5" t="s">
        <v>20</v>
      </c>
      <c r="L128" s="5" t="s">
        <v>31</v>
      </c>
      <c r="M128" s="5" t="s">
        <v>21</v>
      </c>
      <c r="N128" s="5" t="s">
        <v>31</v>
      </c>
      <c r="O128" s="5" t="s">
        <v>22</v>
      </c>
      <c r="P128" s="5" t="s">
        <v>31</v>
      </c>
      <c r="Q128" s="5" t="s">
        <v>23</v>
      </c>
      <c r="R128" s="5" t="s">
        <v>31</v>
      </c>
      <c r="S128" s="5" t="s">
        <v>24</v>
      </c>
      <c r="T128" s="5" t="s">
        <v>31</v>
      </c>
    </row>
    <row r="129" spans="1:20" x14ac:dyDescent="0.2">
      <c r="A129" s="5">
        <v>0</v>
      </c>
      <c r="B129" s="5">
        <v>864.66669999999999</v>
      </c>
      <c r="C129" s="5">
        <v>2.1</v>
      </c>
      <c r="D129" s="5">
        <f>2*3.14/86400</f>
        <v>7.2685185185185193E-5</v>
      </c>
      <c r="E129" s="5">
        <v>0.27</v>
      </c>
      <c r="F129" s="5">
        <v>84</v>
      </c>
      <c r="G129" s="5">
        <v>0</v>
      </c>
      <c r="H129" s="5">
        <f>F129-(B129*C129*D129*COS(D129*A129+E129*G129))/E129</f>
        <v>83.511178650565839</v>
      </c>
      <c r="I129" s="5">
        <v>500</v>
      </c>
      <c r="J129" s="5">
        <f>F129-(B129*C129*D129*COS(D129*A129+E129*I129))/E129</f>
        <v>84.486908999728655</v>
      </c>
      <c r="K129" s="5">
        <v>1000</v>
      </c>
      <c r="L129" s="5">
        <f>F129-(B129*C129*D129*COS(D129*A129+E129*K129))/E129</f>
        <v>83.518813086533186</v>
      </c>
      <c r="M129" s="5">
        <v>1500</v>
      </c>
      <c r="N129" s="5">
        <f>F129-(B129*C129*D129*COS(D129*A129+E129*M129))/E129</f>
        <v>84.47169986213818</v>
      </c>
      <c r="O129" s="5">
        <v>2000</v>
      </c>
      <c r="P129" s="5">
        <f>F129-(B129*C129*D129*COS(D129*A129+E129*O129))/E129</f>
        <v>83.541477924439576</v>
      </c>
      <c r="Q129" s="5">
        <v>2500</v>
      </c>
      <c r="R129" s="5">
        <f>F129-(B129*C129*D129*COS(D129*A129+E129*Q129))/E129</f>
        <v>84.441756661080674</v>
      </c>
      <c r="S129" s="5">
        <v>3000</v>
      </c>
      <c r="T129" s="5">
        <f>F129-(B129*C129*D129*COS(D129*A129+E129*S129))/E129</f>
        <v>83.578465203170339</v>
      </c>
    </row>
    <row r="130" spans="1:20" x14ac:dyDescent="0.2">
      <c r="A130" s="5">
        <v>3600</v>
      </c>
      <c r="B130" s="5">
        <v>864.66669999999999</v>
      </c>
      <c r="C130" s="5">
        <v>2.1</v>
      </c>
      <c r="D130" s="5">
        <f t="shared" ref="D130:D147" si="45">2*3.14/86400</f>
        <v>7.2685185185185193E-5</v>
      </c>
      <c r="E130" s="5">
        <v>0.27</v>
      </c>
      <c r="F130" s="5">
        <v>84</v>
      </c>
      <c r="G130" s="5">
        <v>0</v>
      </c>
      <c r="H130" s="5">
        <f t="shared" ref="H130:H147" si="46">F130-(B130*C130*D130*COS(D130*A130+E130*G130))/E130</f>
        <v>83.527818046915414</v>
      </c>
      <c r="I130" s="5">
        <v>500</v>
      </c>
      <c r="J130" s="5">
        <f t="shared" ref="J130:J147" si="47">F130-(B130*C130*D130*COS(D130*A130+E130*I130))/E130</f>
        <v>84.481509238586582</v>
      </c>
      <c r="K130" s="5">
        <v>1000</v>
      </c>
      <c r="L130" s="5">
        <f t="shared" ref="L130:L147" si="48">F130-(B130*C130*D130*COS(D130*A130+E130*K130))/E130</f>
        <v>83.512930962956204</v>
      </c>
      <c r="M130" s="5">
        <v>1500</v>
      </c>
      <c r="N130" s="5">
        <f t="shared" ref="N130:N147" si="49">F130-(B130*C130*D130*COS(D130*A130+E130*M130))/E130</f>
        <v>84.488817846759929</v>
      </c>
      <c r="O130" s="5">
        <v>2000</v>
      </c>
      <c r="P130" s="5">
        <f t="shared" ref="P130:P147" si="50">F130-(B130*C130*D130*COS(D130*A130+E130*O130))/E130</f>
        <v>83.513258015528848</v>
      </c>
      <c r="Q130" s="5">
        <v>2500</v>
      </c>
      <c r="R130" s="5">
        <f t="shared" ref="R130:R147" si="51">F130-(B130*C130*D130*COS(D130*A130+E130*Q130))/E130</f>
        <v>84.480857692408449</v>
      </c>
      <c r="S130" s="5">
        <v>3000</v>
      </c>
      <c r="T130" s="5">
        <f t="shared" ref="T130:T147" si="52">F130-(B130*C130*D130*COS(D130*A130+E130*S130))/E130</f>
        <v>83.528788988786914</v>
      </c>
    </row>
    <row r="131" spans="1:20" x14ac:dyDescent="0.2">
      <c r="A131" s="5">
        <v>7200</v>
      </c>
      <c r="B131" s="5">
        <v>864.66669999999999</v>
      </c>
      <c r="C131" s="5">
        <v>2.1</v>
      </c>
      <c r="D131" s="5">
        <f t="shared" si="45"/>
        <v>7.2685185185185193E-5</v>
      </c>
      <c r="E131" s="5">
        <v>0.27</v>
      </c>
      <c r="F131" s="5">
        <v>84</v>
      </c>
      <c r="G131" s="5">
        <v>0</v>
      </c>
      <c r="H131" s="5">
        <f t="shared" si="46"/>
        <v>83.576603431469408</v>
      </c>
      <c r="I131" s="5">
        <v>500</v>
      </c>
      <c r="J131" s="5">
        <f t="shared" si="47"/>
        <v>84.443328490787124</v>
      </c>
      <c r="K131" s="5">
        <v>1000</v>
      </c>
      <c r="L131" s="5">
        <f t="shared" si="48"/>
        <v>83.540208335241488</v>
      </c>
      <c r="M131" s="5">
        <v>1500</v>
      </c>
      <c r="N131" s="5">
        <f t="shared" si="49"/>
        <v>84.472657277143412</v>
      </c>
      <c r="O131" s="5">
        <v>2000</v>
      </c>
      <c r="P131" s="5">
        <f t="shared" si="50"/>
        <v>83.518175336851499</v>
      </c>
      <c r="Q131" s="5">
        <v>2500</v>
      </c>
      <c r="R131" s="5">
        <f t="shared" si="51"/>
        <v>84.487222094123041</v>
      </c>
      <c r="S131" s="5">
        <v>3000</v>
      </c>
      <c r="T131" s="5">
        <f t="shared" si="52"/>
        <v>83.511192661212561</v>
      </c>
    </row>
    <row r="132" spans="1:20" x14ac:dyDescent="0.2">
      <c r="A132" s="5">
        <v>10800</v>
      </c>
      <c r="B132" s="5">
        <v>864.66669999999999</v>
      </c>
      <c r="C132" s="5">
        <v>2.1</v>
      </c>
      <c r="D132" s="5">
        <f t="shared" si="45"/>
        <v>7.2685185185185193E-5</v>
      </c>
      <c r="E132" s="5">
        <v>0.27</v>
      </c>
      <c r="F132" s="5">
        <v>84</v>
      </c>
      <c r="G132" s="5">
        <v>0</v>
      </c>
      <c r="H132" s="5">
        <f t="shared" si="46"/>
        <v>83.654213511691793</v>
      </c>
      <c r="I132" s="5">
        <v>500</v>
      </c>
      <c r="J132" s="5">
        <f t="shared" si="47"/>
        <v>84.37496608877062</v>
      </c>
      <c r="K132" s="5">
        <v>1000</v>
      </c>
      <c r="L132" s="5">
        <f t="shared" si="48"/>
        <v>83.598788169078446</v>
      </c>
      <c r="M132" s="5">
        <v>1500</v>
      </c>
      <c r="N132" s="5">
        <f t="shared" si="49"/>
        <v>84.424318359420766</v>
      </c>
      <c r="O132" s="5">
        <v>2000</v>
      </c>
      <c r="P132" s="5">
        <f t="shared" si="50"/>
        <v>83.555895118829369</v>
      </c>
      <c r="Q132" s="5">
        <v>2500</v>
      </c>
      <c r="R132" s="5">
        <f t="shared" si="51"/>
        <v>84.460416579900993</v>
      </c>
      <c r="S132" s="5">
        <v>3000</v>
      </c>
      <c r="T132" s="5">
        <f t="shared" si="52"/>
        <v>83.526874172497259</v>
      </c>
    </row>
    <row r="133" spans="1:20" x14ac:dyDescent="0.2">
      <c r="A133" s="5">
        <v>14400</v>
      </c>
      <c r="B133" s="5">
        <v>864.66669999999999</v>
      </c>
      <c r="C133" s="5">
        <v>2.1</v>
      </c>
      <c r="D133" s="5">
        <f t="shared" si="45"/>
        <v>7.2685185185185193E-5</v>
      </c>
      <c r="E133" s="5">
        <v>0.27</v>
      </c>
      <c r="F133" s="5">
        <v>84</v>
      </c>
      <c r="G133" s="5">
        <v>0</v>
      </c>
      <c r="H133" s="5">
        <f t="shared" si="46"/>
        <v>83.755364619481611</v>
      </c>
      <c r="I133" s="5">
        <v>500</v>
      </c>
      <c r="J133" s="5">
        <f t="shared" si="47"/>
        <v>84.281076121822977</v>
      </c>
      <c r="K133" s="5">
        <v>1000</v>
      </c>
      <c r="L133" s="5">
        <f t="shared" si="48"/>
        <v>83.684682369125326</v>
      </c>
      <c r="M133" s="5">
        <v>1500</v>
      </c>
      <c r="N133" s="5">
        <f t="shared" si="49"/>
        <v>84.347091990816637</v>
      </c>
      <c r="O133" s="5">
        <v>2000</v>
      </c>
      <c r="P133" s="5">
        <f t="shared" si="50"/>
        <v>83.623849411419897</v>
      </c>
      <c r="Q133" s="5">
        <v>2500</v>
      </c>
      <c r="R133" s="5">
        <f t="shared" si="51"/>
        <v>84.402266060115025</v>
      </c>
      <c r="S133" s="5">
        <v>3000</v>
      </c>
      <c r="T133" s="5">
        <f t="shared" si="52"/>
        <v>83.574765930638605</v>
      </c>
    </row>
    <row r="134" spans="1:20" x14ac:dyDescent="0.2">
      <c r="A134" s="5">
        <v>18000</v>
      </c>
      <c r="B134" s="5">
        <v>864.66669999999999</v>
      </c>
      <c r="C134" s="5">
        <v>2.1</v>
      </c>
      <c r="D134" s="5">
        <f t="shared" si="45"/>
        <v>7.2685185185185193E-5</v>
      </c>
      <c r="E134" s="5">
        <v>0.27</v>
      </c>
      <c r="F134" s="5">
        <v>84</v>
      </c>
      <c r="G134" s="5">
        <v>0</v>
      </c>
      <c r="H134" s="5">
        <f t="shared" si="46"/>
        <v>83.873170421516207</v>
      </c>
      <c r="I134" s="5">
        <v>500</v>
      </c>
      <c r="J134" s="5">
        <f t="shared" si="47"/>
        <v>84.168050587245872</v>
      </c>
      <c r="K134" s="5">
        <v>1000</v>
      </c>
      <c r="L134" s="5">
        <f t="shared" si="48"/>
        <v>83.792043287195895</v>
      </c>
      <c r="M134" s="5">
        <v>1500</v>
      </c>
      <c r="N134" s="5">
        <f t="shared" si="49"/>
        <v>84.246235716474359</v>
      </c>
      <c r="O134" s="5">
        <v>2000</v>
      </c>
      <c r="P134" s="5">
        <f t="shared" si="50"/>
        <v>83.717411909289311</v>
      </c>
      <c r="Q134" s="5">
        <v>2500</v>
      </c>
      <c r="R134" s="5">
        <f t="shared" si="51"/>
        <v>84.316729402551005</v>
      </c>
      <c r="S134" s="5">
        <v>3000</v>
      </c>
      <c r="T134" s="5">
        <f t="shared" si="52"/>
        <v>83.651607480885517</v>
      </c>
    </row>
    <row r="135" spans="1:20" x14ac:dyDescent="0.2">
      <c r="A135" s="5">
        <v>21600</v>
      </c>
      <c r="B135" s="5">
        <v>864.66669999999999</v>
      </c>
      <c r="C135" s="5">
        <v>2.1</v>
      </c>
      <c r="D135" s="5">
        <f t="shared" si="45"/>
        <v>7.2685185185185193E-5</v>
      </c>
      <c r="E135" s="5">
        <v>0.27</v>
      </c>
      <c r="F135" s="5">
        <v>84</v>
      </c>
      <c r="G135" s="5">
        <v>0</v>
      </c>
      <c r="H135" s="5">
        <f t="shared" si="46"/>
        <v>83.999610738502668</v>
      </c>
      <c r="I135" s="5">
        <v>500</v>
      </c>
      <c r="J135" s="5">
        <f t="shared" si="47"/>
        <v>84.043584225335024</v>
      </c>
      <c r="K135" s="5">
        <v>1000</v>
      </c>
      <c r="L135" s="5">
        <f t="shared" si="48"/>
        <v>83.913561828176782</v>
      </c>
      <c r="M135" s="5">
        <v>1500</v>
      </c>
      <c r="N135" s="5">
        <f t="shared" si="49"/>
        <v>84.128615797554872</v>
      </c>
      <c r="O135" s="5">
        <v>2000</v>
      </c>
      <c r="P135" s="5">
        <f t="shared" si="50"/>
        <v>83.830212909120476</v>
      </c>
      <c r="Q135" s="5">
        <v>2500</v>
      </c>
      <c r="R135" s="5">
        <f t="shared" si="51"/>
        <v>84.209629914023381</v>
      </c>
      <c r="S135" s="5">
        <v>3000</v>
      </c>
      <c r="T135" s="5">
        <f t="shared" si="52"/>
        <v>83.752167476398768</v>
      </c>
    </row>
    <row r="136" spans="1:20" x14ac:dyDescent="0.2">
      <c r="A136" s="5">
        <v>25200</v>
      </c>
      <c r="B136" s="5">
        <v>864.66669999999999</v>
      </c>
      <c r="C136" s="5">
        <v>2.1</v>
      </c>
      <c r="D136" s="5">
        <f t="shared" si="45"/>
        <v>7.2685185185185193E-5</v>
      </c>
      <c r="E136" s="5">
        <v>0.27</v>
      </c>
      <c r="F136" s="5">
        <v>84</v>
      </c>
      <c r="G136" s="5">
        <v>0</v>
      </c>
      <c r="H136" s="5">
        <f t="shared" si="46"/>
        <v>84.126077556280663</v>
      </c>
      <c r="I136" s="5">
        <v>500</v>
      </c>
      <c r="J136" s="5">
        <f t="shared" si="47"/>
        <v>83.916150664054598</v>
      </c>
      <c r="K136" s="5">
        <v>1000</v>
      </c>
      <c r="L136" s="5">
        <f t="shared" si="48"/>
        <v>84.040965050759098</v>
      </c>
      <c r="M136" s="5">
        <v>1500</v>
      </c>
      <c r="N136" s="5">
        <f t="shared" si="49"/>
        <v>84.002239758491243</v>
      </c>
      <c r="O136" s="5">
        <v>2000</v>
      </c>
      <c r="P136" s="5">
        <f t="shared" si="50"/>
        <v>83.954572956867381</v>
      </c>
      <c r="Q136" s="5">
        <v>2500</v>
      </c>
      <c r="R136" s="5">
        <f t="shared" si="51"/>
        <v>84.088258891610479</v>
      </c>
      <c r="S136" s="5">
        <v>3000</v>
      </c>
      <c r="T136" s="5">
        <f t="shared" si="52"/>
        <v>83.869599826580156</v>
      </c>
    </row>
    <row r="137" spans="1:20" x14ac:dyDescent="0.2">
      <c r="A137" s="5">
        <v>28800</v>
      </c>
      <c r="B137" s="5">
        <v>864.66669999999999</v>
      </c>
      <c r="C137" s="5">
        <v>2.1</v>
      </c>
      <c r="D137" s="5">
        <f t="shared" si="45"/>
        <v>7.2685185185185193E-5</v>
      </c>
      <c r="E137" s="5">
        <v>0.27</v>
      </c>
      <c r="F137" s="5">
        <v>84</v>
      </c>
      <c r="G137" s="5">
        <v>0</v>
      </c>
      <c r="H137" s="5">
        <f t="shared" si="46"/>
        <v>84.243961056524881</v>
      </c>
      <c r="I137" s="5">
        <v>500</v>
      </c>
      <c r="J137" s="5">
        <f t="shared" si="47"/>
        <v>83.794425537301663</v>
      </c>
      <c r="K137" s="5">
        <v>1000</v>
      </c>
      <c r="L137" s="5">
        <f t="shared" si="48"/>
        <v>84.16557938649413</v>
      </c>
      <c r="M137" s="5">
        <v>1500</v>
      </c>
      <c r="N137" s="5">
        <f t="shared" si="49"/>
        <v>83.875711237424468</v>
      </c>
      <c r="O137" s="5">
        <v>2000</v>
      </c>
      <c r="P137" s="5">
        <f t="shared" si="50"/>
        <v>84.082025662398351</v>
      </c>
      <c r="Q137" s="5">
        <v>2500</v>
      </c>
      <c r="R137" s="5">
        <f t="shared" si="51"/>
        <v>83.960879233606747</v>
      </c>
      <c r="S137" s="5">
        <v>3000</v>
      </c>
      <c r="T137" s="5">
        <f t="shared" si="52"/>
        <v>83.99590977661309</v>
      </c>
    </row>
    <row r="138" spans="1:20" x14ac:dyDescent="0.2">
      <c r="A138" s="5">
        <v>32400</v>
      </c>
      <c r="B138" s="5">
        <v>864.66669999999999</v>
      </c>
      <c r="C138" s="5">
        <v>2.1</v>
      </c>
      <c r="D138" s="5">
        <f t="shared" si="45"/>
        <v>7.2685185185185193E-5</v>
      </c>
      <c r="E138" s="5">
        <v>0.27</v>
      </c>
      <c r="F138" s="5">
        <v>84</v>
      </c>
      <c r="G138" s="5">
        <v>0</v>
      </c>
      <c r="H138" s="5">
        <f t="shared" si="46"/>
        <v>84.345235770274499</v>
      </c>
      <c r="I138" s="5">
        <v>500</v>
      </c>
      <c r="J138" s="5">
        <f t="shared" si="47"/>
        <v>83.686695850674852</v>
      </c>
      <c r="K138" s="5">
        <v>1000</v>
      </c>
      <c r="L138" s="5">
        <f t="shared" si="48"/>
        <v>84.278921133409568</v>
      </c>
      <c r="M138" s="5">
        <v>1500</v>
      </c>
      <c r="N138" s="5">
        <f t="shared" si="49"/>
        <v>83.757644253419016</v>
      </c>
      <c r="O138" s="5">
        <v>2000</v>
      </c>
      <c r="P138" s="5">
        <f t="shared" si="50"/>
        <v>84.203894088482187</v>
      </c>
      <c r="Q138" s="5">
        <v>2500</v>
      </c>
      <c r="R138" s="5">
        <f t="shared" si="51"/>
        <v>83.836162904192378</v>
      </c>
      <c r="S138" s="5">
        <v>3000</v>
      </c>
      <c r="T138" s="5">
        <f t="shared" si="52"/>
        <v>84.12249818767549</v>
      </c>
    </row>
    <row r="139" spans="1:20" x14ac:dyDescent="0.2">
      <c r="A139" s="5">
        <v>36000</v>
      </c>
      <c r="B139" s="5">
        <v>864.66669999999999</v>
      </c>
      <c r="C139" s="5">
        <v>2.1</v>
      </c>
      <c r="D139" s="5">
        <f t="shared" si="45"/>
        <v>7.2685185185185193E-5</v>
      </c>
      <c r="E139" s="5">
        <v>0.27</v>
      </c>
      <c r="F139" s="5">
        <v>84</v>
      </c>
      <c r="G139" s="5">
        <v>0</v>
      </c>
      <c r="H139" s="5">
        <f t="shared" si="46"/>
        <v>84.423006949154797</v>
      </c>
      <c r="I139" s="5">
        <v>500</v>
      </c>
      <c r="J139" s="5">
        <f t="shared" si="47"/>
        <v>83.600295804926532</v>
      </c>
      <c r="K139" s="5">
        <v>1000</v>
      </c>
      <c r="L139" s="5">
        <f t="shared" si="48"/>
        <v>84.37327402358035</v>
      </c>
      <c r="M139" s="5">
        <v>1500</v>
      </c>
      <c r="N139" s="5">
        <f t="shared" si="49"/>
        <v>83.656076766948289</v>
      </c>
      <c r="O139" s="5">
        <v>2000</v>
      </c>
      <c r="P139" s="5">
        <f t="shared" si="50"/>
        <v>84.31188147375012</v>
      </c>
      <c r="Q139" s="5">
        <v>2500</v>
      </c>
      <c r="R139" s="5">
        <f t="shared" si="51"/>
        <v>83.722600549034908</v>
      </c>
      <c r="S139" s="5">
        <v>3000</v>
      </c>
      <c r="T139" s="5">
        <f t="shared" si="52"/>
        <v>84.240746963412235</v>
      </c>
    </row>
    <row r="140" spans="1:20" x14ac:dyDescent="0.2">
      <c r="A140" s="5">
        <v>39600</v>
      </c>
      <c r="B140" s="5">
        <v>864.66669999999999</v>
      </c>
      <c r="C140" s="5">
        <v>2.1</v>
      </c>
      <c r="D140" s="5">
        <f t="shared" si="45"/>
        <v>7.2685185185185193E-5</v>
      </c>
      <c r="E140" s="5">
        <v>0.27</v>
      </c>
      <c r="F140" s="5">
        <v>84</v>
      </c>
      <c r="G140" s="5">
        <v>0</v>
      </c>
      <c r="H140" s="5">
        <f t="shared" si="46"/>
        <v>84.471979957522464</v>
      </c>
      <c r="I140" s="5">
        <v>500</v>
      </c>
      <c r="J140" s="5">
        <f t="shared" si="47"/>
        <v>83.541107486047821</v>
      </c>
      <c r="K140" s="5">
        <v>1000</v>
      </c>
      <c r="L140" s="5">
        <f t="shared" si="48"/>
        <v>84.442214544047786</v>
      </c>
      <c r="M140" s="5">
        <v>1500</v>
      </c>
      <c r="N140" s="5">
        <f t="shared" si="49"/>
        <v>83.577923458255185</v>
      </c>
      <c r="O140" s="5">
        <v>2000</v>
      </c>
      <c r="P140" s="5">
        <f t="shared" si="50"/>
        <v>84.398636073413172</v>
      </c>
      <c r="Q140" s="5">
        <v>2500</v>
      </c>
      <c r="R140" s="5">
        <f t="shared" si="51"/>
        <v>83.627923454994217</v>
      </c>
      <c r="S140" s="5">
        <v>3000</v>
      </c>
      <c r="T140" s="5">
        <f t="shared" si="52"/>
        <v>84.342605767030093</v>
      </c>
    </row>
    <row r="141" spans="1:20" x14ac:dyDescent="0.2">
      <c r="A141" s="5">
        <v>43200</v>
      </c>
      <c r="B141" s="5">
        <v>864.66669999999999</v>
      </c>
      <c r="C141" s="5">
        <v>2.1</v>
      </c>
      <c r="D141" s="5">
        <f t="shared" si="45"/>
        <v>7.2685185185185193E-5</v>
      </c>
      <c r="E141" s="5">
        <v>0.27</v>
      </c>
      <c r="F141" s="5">
        <v>84</v>
      </c>
      <c r="G141" s="5">
        <v>0</v>
      </c>
      <c r="H141" s="5">
        <f t="shared" si="46"/>
        <v>84.488820729475506</v>
      </c>
      <c r="I141" s="5">
        <v>500</v>
      </c>
      <c r="J141" s="5">
        <f t="shared" si="47"/>
        <v>83.513160414836946</v>
      </c>
      <c r="K141" s="5">
        <v>1000</v>
      </c>
      <c r="L141" s="5">
        <f t="shared" si="48"/>
        <v>84.481049247416706</v>
      </c>
      <c r="M141" s="5">
        <v>1500</v>
      </c>
      <c r="N141" s="5">
        <f t="shared" si="49"/>
        <v>83.528504978251846</v>
      </c>
      <c r="O141" s="5">
        <v>2000</v>
      </c>
      <c r="P141" s="5">
        <f t="shared" si="50"/>
        <v>84.458251663569214</v>
      </c>
      <c r="Q141" s="5">
        <v>2500</v>
      </c>
      <c r="R141" s="5">
        <f t="shared" si="51"/>
        <v>83.558577206719136</v>
      </c>
      <c r="S141" s="5">
        <v>3000</v>
      </c>
      <c r="T141" s="5">
        <f t="shared" si="52"/>
        <v>84.421140085513002</v>
      </c>
    </row>
    <row r="142" spans="1:20" x14ac:dyDescent="0.2">
      <c r="A142" s="5">
        <v>46800</v>
      </c>
      <c r="B142" s="5">
        <v>864.66669999999999</v>
      </c>
      <c r="C142" s="5">
        <v>2.1</v>
      </c>
      <c r="D142" s="5">
        <f t="shared" si="45"/>
        <v>7.2685185185185193E-5</v>
      </c>
      <c r="E142" s="5">
        <v>0.27</v>
      </c>
      <c r="F142" s="5">
        <v>84</v>
      </c>
      <c r="G142" s="5">
        <v>0</v>
      </c>
      <c r="H142" s="5">
        <f t="shared" si="46"/>
        <v>84.472382750935964</v>
      </c>
      <c r="I142" s="5">
        <v>500</v>
      </c>
      <c r="J142" s="5">
        <f t="shared" si="47"/>
        <v>83.51835721848164</v>
      </c>
      <c r="K142" s="5">
        <v>1000</v>
      </c>
      <c r="L142" s="5">
        <f t="shared" si="48"/>
        <v>84.487134280172043</v>
      </c>
      <c r="M142" s="5">
        <v>1500</v>
      </c>
      <c r="N142" s="5">
        <f t="shared" si="49"/>
        <v>83.511185720399098</v>
      </c>
      <c r="O142" s="5">
        <v>2000</v>
      </c>
      <c r="P142" s="5">
        <f t="shared" si="50"/>
        <v>84.486669634935467</v>
      </c>
      <c r="Q142" s="5">
        <v>2500</v>
      </c>
      <c r="R142" s="5">
        <f t="shared" si="51"/>
        <v>83.519282873417254</v>
      </c>
      <c r="S142" s="5">
        <v>3000</v>
      </c>
      <c r="T142" s="5">
        <f t="shared" si="52"/>
        <v>84.471003328930735</v>
      </c>
    </row>
    <row r="143" spans="1:20" x14ac:dyDescent="0.2">
      <c r="A143" s="5">
        <v>50400</v>
      </c>
      <c r="B143" s="5">
        <v>864.66669999999999</v>
      </c>
      <c r="C143" s="5">
        <v>2.1</v>
      </c>
      <c r="D143" s="5">
        <f t="shared" si="45"/>
        <v>7.2685185185185193E-5</v>
      </c>
      <c r="E143" s="5">
        <v>0.27</v>
      </c>
      <c r="F143" s="5">
        <v>84</v>
      </c>
      <c r="G143" s="5">
        <v>0</v>
      </c>
      <c r="H143" s="5">
        <f t="shared" si="46"/>
        <v>84.423785113941975</v>
      </c>
      <c r="I143" s="5">
        <v>500</v>
      </c>
      <c r="J143" s="5">
        <f t="shared" si="47"/>
        <v>83.556344100341491</v>
      </c>
      <c r="K143" s="5">
        <v>1000</v>
      </c>
      <c r="L143" s="5">
        <f t="shared" si="48"/>
        <v>84.460055375334932</v>
      </c>
      <c r="M143" s="5">
        <v>1500</v>
      </c>
      <c r="N143" s="5">
        <f t="shared" si="49"/>
        <v>83.527144773933628</v>
      </c>
      <c r="O143" s="5">
        <v>2000</v>
      </c>
      <c r="P143" s="5">
        <f t="shared" si="50"/>
        <v>84.481955301600365</v>
      </c>
      <c r="Q143" s="5">
        <v>2500</v>
      </c>
      <c r="R143" s="5">
        <f t="shared" si="51"/>
        <v>83.51271560005452</v>
      </c>
      <c r="S143" s="5">
        <v>3000</v>
      </c>
      <c r="T143" s="5">
        <f t="shared" si="52"/>
        <v>84.488800824479156</v>
      </c>
    </row>
    <row r="144" spans="1:20" x14ac:dyDescent="0.2">
      <c r="A144" s="5">
        <v>54000</v>
      </c>
      <c r="B144" s="5">
        <v>864.66669999999999</v>
      </c>
      <c r="C144" s="5">
        <v>2.1</v>
      </c>
      <c r="D144" s="5">
        <f t="shared" si="45"/>
        <v>7.2685185185185193E-5</v>
      </c>
      <c r="E144" s="5">
        <v>0.27</v>
      </c>
      <c r="F144" s="5">
        <v>84</v>
      </c>
      <c r="G144" s="5">
        <v>0</v>
      </c>
      <c r="H144" s="5">
        <f t="shared" si="46"/>
        <v>84.346336329238937</v>
      </c>
      <c r="I144" s="5">
        <v>500</v>
      </c>
      <c r="J144" s="5">
        <f t="shared" si="47"/>
        <v>83.624534926303994</v>
      </c>
      <c r="K144" s="5">
        <v>1000</v>
      </c>
      <c r="L144" s="5">
        <f t="shared" si="48"/>
        <v>84.401656055619014</v>
      </c>
      <c r="M144" s="5">
        <v>1500</v>
      </c>
      <c r="N144" s="5">
        <f t="shared" si="49"/>
        <v>83.575295651870235</v>
      </c>
      <c r="O144" s="5">
        <v>2000</v>
      </c>
      <c r="P144" s="5">
        <f t="shared" si="50"/>
        <v>84.444429613788273</v>
      </c>
      <c r="Q144" s="5">
        <v>2500</v>
      </c>
      <c r="R144" s="5">
        <f t="shared" si="51"/>
        <v>83.53932248438781</v>
      </c>
      <c r="S144" s="5">
        <v>3000</v>
      </c>
      <c r="T144" s="5">
        <f t="shared" si="52"/>
        <v>84.47332092466047</v>
      </c>
    </row>
    <row r="145" spans="1:20" x14ac:dyDescent="0.2">
      <c r="A145" s="5">
        <v>57600</v>
      </c>
      <c r="B145" s="5">
        <v>864.66669999999999</v>
      </c>
      <c r="C145" s="5">
        <v>2.1</v>
      </c>
      <c r="D145" s="5">
        <f t="shared" si="45"/>
        <v>7.2685185185185193E-5</v>
      </c>
      <c r="E145" s="5">
        <v>0.27</v>
      </c>
      <c r="F145" s="5">
        <v>84</v>
      </c>
      <c r="G145" s="5">
        <v>0</v>
      </c>
      <c r="H145" s="5">
        <f t="shared" si="46"/>
        <v>84.245309083983258</v>
      </c>
      <c r="I145" s="5">
        <v>500</v>
      </c>
      <c r="J145" s="5">
        <f t="shared" si="47"/>
        <v>83.718287287923161</v>
      </c>
      <c r="K145" s="5">
        <v>1000</v>
      </c>
      <c r="L145" s="5">
        <f t="shared" si="48"/>
        <v>84.315912127025484</v>
      </c>
      <c r="M145" s="5">
        <v>1500</v>
      </c>
      <c r="N145" s="5">
        <f t="shared" si="49"/>
        <v>83.652360258669518</v>
      </c>
      <c r="O145" s="5">
        <v>2000</v>
      </c>
      <c r="P145" s="5">
        <f t="shared" si="50"/>
        <v>84.376647307676336</v>
      </c>
      <c r="Q145" s="5">
        <v>2500</v>
      </c>
      <c r="R145" s="5">
        <f t="shared" si="51"/>
        <v>83.597292138700311</v>
      </c>
      <c r="S145" s="5">
        <v>3000</v>
      </c>
      <c r="T145" s="5">
        <f t="shared" si="52"/>
        <v>84.425617495836363</v>
      </c>
    </row>
    <row r="146" spans="1:20" x14ac:dyDescent="0.2">
      <c r="A146" s="5">
        <v>61200</v>
      </c>
      <c r="B146" s="5">
        <v>864.66669999999999</v>
      </c>
      <c r="C146" s="5">
        <v>2.1</v>
      </c>
      <c r="D146" s="5">
        <f t="shared" si="45"/>
        <v>7.2685185185185193E-5</v>
      </c>
      <c r="E146" s="5">
        <v>0.27</v>
      </c>
      <c r="F146" s="5">
        <v>84</v>
      </c>
      <c r="G146" s="5">
        <v>0</v>
      </c>
      <c r="H146" s="5">
        <f t="shared" si="46"/>
        <v>84.127581278977999</v>
      </c>
      <c r="I146" s="5">
        <v>500</v>
      </c>
      <c r="J146" s="5">
        <f t="shared" si="47"/>
        <v>83.831218556021682</v>
      </c>
      <c r="K146" s="5">
        <v>1000</v>
      </c>
      <c r="L146" s="5">
        <f t="shared" si="48"/>
        <v>84.20866100731071</v>
      </c>
      <c r="M146" s="5">
        <v>1500</v>
      </c>
      <c r="N146" s="5">
        <f t="shared" si="49"/>
        <v>83.753092061877297</v>
      </c>
      <c r="O146" s="5">
        <v>2000</v>
      </c>
      <c r="P146" s="5">
        <f t="shared" si="50"/>
        <v>84.283222979816898</v>
      </c>
      <c r="Q146" s="5">
        <v>2500</v>
      </c>
      <c r="R146" s="5">
        <f t="shared" si="51"/>
        <v>83.682678008466581</v>
      </c>
      <c r="S146" s="5">
        <v>3000</v>
      </c>
      <c r="T146" s="5">
        <f t="shared" si="52"/>
        <v>84.348938171361524</v>
      </c>
    </row>
    <row r="147" spans="1:20" x14ac:dyDescent="0.2">
      <c r="A147" s="5">
        <v>64800</v>
      </c>
      <c r="B147" s="5">
        <v>864.66669999999999</v>
      </c>
      <c r="C147" s="5">
        <v>2.1</v>
      </c>
      <c r="D147" s="5">
        <f t="shared" si="45"/>
        <v>7.2685185185185193E-5</v>
      </c>
      <c r="E147" s="5">
        <v>0.27</v>
      </c>
      <c r="F147" s="5">
        <v>84</v>
      </c>
      <c r="G147" s="5">
        <v>0</v>
      </c>
      <c r="H147" s="5">
        <f t="shared" si="46"/>
        <v>84.001167783504613</v>
      </c>
      <c r="I147" s="5">
        <v>500</v>
      </c>
      <c r="J147" s="5">
        <f t="shared" si="47"/>
        <v>83.955640407933956</v>
      </c>
      <c r="K147" s="5">
        <v>1000</v>
      </c>
      <c r="L147" s="5">
        <f t="shared" si="48"/>
        <v>84.087204316553013</v>
      </c>
      <c r="M147" s="5">
        <v>1500</v>
      </c>
      <c r="N147" s="5">
        <f t="shared" si="49"/>
        <v>83.870633274285538</v>
      </c>
      <c r="O147" s="5">
        <v>2000</v>
      </c>
      <c r="P147" s="5">
        <f t="shared" si="50"/>
        <v>84.170516926959408</v>
      </c>
      <c r="Q147" s="5">
        <v>2500</v>
      </c>
      <c r="R147" s="5">
        <f t="shared" si="51"/>
        <v>83.789667052454575</v>
      </c>
      <c r="S147" s="5">
        <v>3000</v>
      </c>
      <c r="T147" s="5">
        <f t="shared" si="52"/>
        <v>84.248503253799342</v>
      </c>
    </row>
    <row r="150" spans="1:20" x14ac:dyDescent="0.2">
      <c r="A150" s="8" t="s">
        <v>35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x14ac:dyDescent="0.2">
      <c r="A151" s="5" t="s">
        <v>12</v>
      </c>
      <c r="B151" s="5" t="s">
        <v>32</v>
      </c>
      <c r="C151" s="5" t="s">
        <v>1</v>
      </c>
      <c r="D151" s="5" t="s">
        <v>2</v>
      </c>
      <c r="E151" s="5" t="s">
        <v>0</v>
      </c>
      <c r="F151" s="5" t="s">
        <v>33</v>
      </c>
      <c r="G151" s="5" t="s">
        <v>18</v>
      </c>
      <c r="H151" s="5" t="s">
        <v>30</v>
      </c>
      <c r="I151" s="5" t="s">
        <v>19</v>
      </c>
      <c r="J151" s="5" t="s">
        <v>31</v>
      </c>
      <c r="K151" s="5" t="s">
        <v>20</v>
      </c>
      <c r="L151" s="5" t="s">
        <v>31</v>
      </c>
      <c r="M151" s="5" t="s">
        <v>21</v>
      </c>
      <c r="N151" s="5" t="s">
        <v>31</v>
      </c>
      <c r="O151" s="5" t="s">
        <v>22</v>
      </c>
      <c r="P151" s="5" t="s">
        <v>31</v>
      </c>
      <c r="Q151" s="5" t="s">
        <v>23</v>
      </c>
      <c r="R151" s="5" t="s">
        <v>31</v>
      </c>
      <c r="S151" s="5" t="s">
        <v>24</v>
      </c>
      <c r="T151" s="5" t="s">
        <v>31</v>
      </c>
    </row>
    <row r="152" spans="1:20" x14ac:dyDescent="0.2">
      <c r="A152" s="5">
        <v>0</v>
      </c>
      <c r="B152" s="5">
        <v>762.5</v>
      </c>
      <c r="C152" s="5">
        <v>2.1</v>
      </c>
      <c r="D152" s="5">
        <f>2*3.14/86400</f>
        <v>7.2685185185185193E-5</v>
      </c>
      <c r="E152" s="5">
        <v>0.24</v>
      </c>
      <c r="F152" s="5">
        <v>308</v>
      </c>
      <c r="G152" s="5">
        <v>0</v>
      </c>
      <c r="H152" s="5">
        <f>F152-(B152*C152*D152*COS(D152*A152+E152*G152))/E152</f>
        <v>307.51505353009259</v>
      </c>
      <c r="I152" s="5">
        <v>500</v>
      </c>
      <c r="J152" s="5">
        <f>F152-(B152*C152*D152*COS(D152*A152+E152*I152))/E152</f>
        <v>307.60516581247737</v>
      </c>
      <c r="K152" s="5">
        <v>1000</v>
      </c>
      <c r="L152" s="5">
        <f>F152-(B152*C152*D152*COS(D152*A152+E152*K152))/E152</f>
        <v>307.84201350591889</v>
      </c>
      <c r="M152" s="5">
        <v>1500</v>
      </c>
      <c r="N152" s="5">
        <f>F152-(B152*C152*D152*COS(D152*A152+E152*M152))/E152</f>
        <v>308.13757499336054</v>
      </c>
      <c r="O152" s="5">
        <v>2000</v>
      </c>
      <c r="P152" s="5">
        <f>F152-(B152*C152*D152*COS(D152*A152+E152*O152))/E152</f>
        <v>308.38200837731011</v>
      </c>
      <c r="Q152" s="5">
        <v>2500</v>
      </c>
      <c r="R152" s="5">
        <f>F152-(B152*C152*D152*COS(D152*A152+E152*Q152))/E152</f>
        <v>308.48447290941465</v>
      </c>
      <c r="S152" s="5">
        <v>3000</v>
      </c>
      <c r="T152" s="5">
        <f>F152-(B152*C152*D152*COS(D152*A152+E152*S152))/E152</f>
        <v>308.40688886985197</v>
      </c>
    </row>
    <row r="153" spans="1:20" x14ac:dyDescent="0.2">
      <c r="A153" s="5">
        <v>3600</v>
      </c>
      <c r="B153" s="5">
        <v>762.5</v>
      </c>
      <c r="C153" s="5">
        <v>2.1</v>
      </c>
      <c r="D153" s="5">
        <f t="shared" ref="D153:D170" si="53">2*3.14/86400</f>
        <v>7.2685185185185193E-5</v>
      </c>
      <c r="E153" s="5">
        <v>0.24</v>
      </c>
      <c r="F153" s="5">
        <v>308</v>
      </c>
      <c r="G153" s="5">
        <v>0</v>
      </c>
      <c r="H153" s="5">
        <f t="shared" ref="H153:H170" si="54">F153-(B153*C153*D153*COS(D153*A153+E153*G153))/E153</f>
        <v>307.53156102619613</v>
      </c>
      <c r="I153" s="5">
        <v>500</v>
      </c>
      <c r="J153" s="5">
        <f t="shared" ref="J153:J170" si="55">F153-(B153*C153*D153*COS(D153*A153+E153*I153))/E153</f>
        <v>307.69144427821618</v>
      </c>
      <c r="K153" s="5">
        <v>1000</v>
      </c>
      <c r="L153" s="5">
        <f t="shared" ref="L153:L170" si="56">F153-(B153*C153*D153*COS(D153*A153+E153*K153))/E153</f>
        <v>307.96599857975696</v>
      </c>
      <c r="M153" s="5">
        <v>1500</v>
      </c>
      <c r="N153" s="5">
        <f t="shared" ref="N153:N170" si="57">F153-(B153*C153*D153*COS(D153*A153+E153*M153))/E153</f>
        <v>308.25318910311825</v>
      </c>
      <c r="O153" s="5">
        <v>2000</v>
      </c>
      <c r="P153" s="5">
        <f t="shared" ref="P153:P170" si="58">F153-(B153*C153*D153*COS(D153*A153+E153*O153))/E153</f>
        <v>308.44628491965017</v>
      </c>
      <c r="Q153" s="5">
        <v>2500</v>
      </c>
      <c r="R153" s="5">
        <f t="shared" ref="R153:R170" si="59">F153-(B153*C153*D153*COS(D153*A153+E153*Q153))/E153</f>
        <v>308.47352427490608</v>
      </c>
      <c r="S153" s="5">
        <v>3000</v>
      </c>
      <c r="T153" s="5">
        <f t="shared" ref="T153:T170" si="60">F153-(B153*C153*D153*COS(D153*A153+E153*S153))/E153</f>
        <v>308.32478398777164</v>
      </c>
    </row>
    <row r="154" spans="1:20" x14ac:dyDescent="0.2">
      <c r="A154" s="5">
        <v>7200</v>
      </c>
      <c r="B154" s="5">
        <v>762.5</v>
      </c>
      <c r="C154" s="5">
        <v>2.1</v>
      </c>
      <c r="D154" s="5">
        <f t="shared" si="53"/>
        <v>7.2685185185185193E-5</v>
      </c>
      <c r="E154" s="5">
        <v>0.24</v>
      </c>
      <c r="F154" s="5">
        <v>308</v>
      </c>
      <c r="G154" s="5">
        <v>0</v>
      </c>
      <c r="H154" s="5">
        <f t="shared" si="54"/>
        <v>307.57995968973637</v>
      </c>
      <c r="I154" s="5">
        <v>500</v>
      </c>
      <c r="J154" s="5">
        <f t="shared" si="55"/>
        <v>307.79872911348713</v>
      </c>
      <c r="K154" s="5">
        <v>1000</v>
      </c>
      <c r="L154" s="5">
        <f t="shared" si="56"/>
        <v>308.09229845882402</v>
      </c>
      <c r="M154" s="5">
        <v>1500</v>
      </c>
      <c r="N154" s="5">
        <f t="shared" si="57"/>
        <v>308.35156618407979</v>
      </c>
      <c r="O154" s="5">
        <v>2000</v>
      </c>
      <c r="P154" s="5">
        <f t="shared" si="58"/>
        <v>308.48017853509282</v>
      </c>
      <c r="Q154" s="5">
        <v>2500</v>
      </c>
      <c r="R154" s="5">
        <f t="shared" si="59"/>
        <v>308.43033826737599</v>
      </c>
      <c r="S154" s="5">
        <v>3000</v>
      </c>
      <c r="T154" s="5">
        <f t="shared" si="60"/>
        <v>308.22056792128097</v>
      </c>
    </row>
    <row r="155" spans="1:20" x14ac:dyDescent="0.2">
      <c r="A155" s="5">
        <v>10800</v>
      </c>
      <c r="B155" s="5">
        <v>762.5</v>
      </c>
      <c r="C155" s="5">
        <v>2.1</v>
      </c>
      <c r="D155" s="5">
        <f t="shared" si="53"/>
        <v>7.2685185185185193E-5</v>
      </c>
      <c r="E155" s="5">
        <v>0.24</v>
      </c>
      <c r="F155" s="5">
        <v>308</v>
      </c>
      <c r="G155" s="5">
        <v>0</v>
      </c>
      <c r="H155" s="5">
        <f t="shared" si="54"/>
        <v>307.65695455601343</v>
      </c>
      <c r="I155" s="5">
        <v>500</v>
      </c>
      <c r="J155" s="5">
        <f t="shared" si="55"/>
        <v>307.91971640286806</v>
      </c>
      <c r="K155" s="5">
        <v>1000</v>
      </c>
      <c r="L155" s="5">
        <f t="shared" si="56"/>
        <v>308.21231468992602</v>
      </c>
      <c r="M155" s="5">
        <v>1500</v>
      </c>
      <c r="N155" s="5">
        <f t="shared" si="57"/>
        <v>308.426008757734</v>
      </c>
      <c r="O155" s="5">
        <v>2000</v>
      </c>
      <c r="P155" s="5">
        <f t="shared" si="58"/>
        <v>308.48138175772334</v>
      </c>
      <c r="Q155" s="5">
        <v>2500</v>
      </c>
      <c r="R155" s="5">
        <f t="shared" si="59"/>
        <v>308.35785497565996</v>
      </c>
      <c r="S155" s="5">
        <v>3000</v>
      </c>
      <c r="T155" s="5">
        <f t="shared" si="60"/>
        <v>308.10133566505777</v>
      </c>
    </row>
    <row r="156" spans="1:20" x14ac:dyDescent="0.2">
      <c r="A156" s="5">
        <v>14400</v>
      </c>
      <c r="B156" s="5">
        <v>762.5</v>
      </c>
      <c r="C156" s="5">
        <v>2.1</v>
      </c>
      <c r="D156" s="5">
        <f t="shared" si="53"/>
        <v>7.2685185185185193E-5</v>
      </c>
      <c r="E156" s="5">
        <v>0.24</v>
      </c>
      <c r="F156" s="5">
        <v>308</v>
      </c>
      <c r="G156" s="5">
        <v>0</v>
      </c>
      <c r="H156" s="5">
        <f t="shared" si="54"/>
        <v>307.7573038404845</v>
      </c>
      <c r="I156" s="5">
        <v>500</v>
      </c>
      <c r="J156" s="5">
        <f t="shared" si="55"/>
        <v>308.04616937247999</v>
      </c>
      <c r="K156" s="5">
        <v>1000</v>
      </c>
      <c r="L156" s="5">
        <f t="shared" si="56"/>
        <v>308.31787660850426</v>
      </c>
      <c r="M156" s="5">
        <v>1500</v>
      </c>
      <c r="N156" s="5">
        <f t="shared" si="57"/>
        <v>308.47144879875935</v>
      </c>
      <c r="O156" s="5">
        <v>2000</v>
      </c>
      <c r="P156" s="5">
        <f t="shared" si="58"/>
        <v>308.44981267255071</v>
      </c>
      <c r="Q156" s="5">
        <v>2500</v>
      </c>
      <c r="R156" s="5">
        <f t="shared" si="59"/>
        <v>308.2610090378256</v>
      </c>
      <c r="S156" s="5">
        <v>3000</v>
      </c>
      <c r="T156" s="5">
        <f t="shared" si="60"/>
        <v>307.97520451091538</v>
      </c>
    </row>
    <row r="157" spans="1:20" x14ac:dyDescent="0.2">
      <c r="A157" s="5">
        <v>18000</v>
      </c>
      <c r="B157" s="5">
        <v>762.5</v>
      </c>
      <c r="C157" s="5">
        <v>2.1</v>
      </c>
      <c r="D157" s="5">
        <f t="shared" si="53"/>
        <v>7.2685185185185193E-5</v>
      </c>
      <c r="E157" s="5">
        <v>0.24</v>
      </c>
      <c r="F157" s="5">
        <v>308</v>
      </c>
      <c r="G157" s="5">
        <v>0</v>
      </c>
      <c r="H157" s="5">
        <f t="shared" si="54"/>
        <v>307.87417579768811</v>
      </c>
      <c r="I157" s="5">
        <v>500</v>
      </c>
      <c r="J157" s="5">
        <f t="shared" si="55"/>
        <v>308.16947914677615</v>
      </c>
      <c r="K157" s="5">
        <v>1000</v>
      </c>
      <c r="L157" s="5">
        <f t="shared" si="56"/>
        <v>308.40179759472431</v>
      </c>
      <c r="M157" s="5">
        <v>1500</v>
      </c>
      <c r="N157" s="5">
        <f t="shared" si="57"/>
        <v>308.48479276447961</v>
      </c>
      <c r="O157" s="5">
        <v>2000</v>
      </c>
      <c r="P157" s="5">
        <f t="shared" si="58"/>
        <v>308.38762049225221</v>
      </c>
      <c r="Q157" s="5">
        <v>2500</v>
      </c>
      <c r="R157" s="5">
        <f t="shared" si="59"/>
        <v>308.14639369267616</v>
      </c>
      <c r="S157" s="5">
        <v>3000</v>
      </c>
      <c r="T157" s="5">
        <f t="shared" si="60"/>
        <v>307.85076142531187</v>
      </c>
    </row>
    <row r="158" spans="1:20" x14ac:dyDescent="0.2">
      <c r="A158" s="5">
        <v>21600</v>
      </c>
      <c r="B158" s="5">
        <v>762.5</v>
      </c>
      <c r="C158" s="5">
        <v>2.1</v>
      </c>
      <c r="D158" s="5">
        <f t="shared" si="53"/>
        <v>7.2685185185185193E-5</v>
      </c>
      <c r="E158" s="5">
        <v>0.24</v>
      </c>
      <c r="F158" s="5">
        <v>308</v>
      </c>
      <c r="G158" s="5">
        <v>0</v>
      </c>
      <c r="H158" s="5">
        <f t="shared" si="54"/>
        <v>307.99961382417274</v>
      </c>
      <c r="I158" s="5">
        <v>500</v>
      </c>
      <c r="J158" s="5">
        <f t="shared" si="55"/>
        <v>308.28125083788728</v>
      </c>
      <c r="K158" s="5">
        <v>1000</v>
      </c>
      <c r="L158" s="5">
        <f t="shared" si="56"/>
        <v>308.45836433613221</v>
      </c>
      <c r="M158" s="5">
        <v>1500</v>
      </c>
      <c r="N158" s="5">
        <f t="shared" si="57"/>
        <v>308.46513220220652</v>
      </c>
      <c r="O158" s="5">
        <v>2000</v>
      </c>
      <c r="P158" s="5">
        <f t="shared" si="58"/>
        <v>308.29903923949905</v>
      </c>
      <c r="Q158" s="5">
        <v>2500</v>
      </c>
      <c r="R158" s="5">
        <f t="shared" si="59"/>
        <v>308.02181191427525</v>
      </c>
      <c r="S158" s="5">
        <v>3000</v>
      </c>
      <c r="T158" s="5">
        <f t="shared" si="60"/>
        <v>307.73647845156825</v>
      </c>
    </row>
    <row r="159" spans="1:20" x14ac:dyDescent="0.2">
      <c r="A159" s="5">
        <v>25200</v>
      </c>
      <c r="B159" s="5">
        <v>762.5</v>
      </c>
      <c r="C159" s="5">
        <v>2.1</v>
      </c>
      <c r="D159" s="5">
        <f t="shared" si="53"/>
        <v>7.2685185185185193E-5</v>
      </c>
      <c r="E159" s="5">
        <v>0.24</v>
      </c>
      <c r="F159" s="5">
        <v>308</v>
      </c>
      <c r="G159" s="5">
        <v>0</v>
      </c>
      <c r="H159" s="5">
        <f t="shared" si="54"/>
        <v>308.12507814137746</v>
      </c>
      <c r="I159" s="5">
        <v>500</v>
      </c>
      <c r="J159" s="5">
        <f t="shared" si="55"/>
        <v>308.37387506675816</v>
      </c>
      <c r="K159" s="5">
        <v>1000</v>
      </c>
      <c r="L159" s="5">
        <f t="shared" si="56"/>
        <v>308.4837257880402</v>
      </c>
      <c r="M159" s="5">
        <v>1500</v>
      </c>
      <c r="N159" s="5">
        <f t="shared" si="57"/>
        <v>308.41380559639242</v>
      </c>
      <c r="O159" s="5">
        <v>2000</v>
      </c>
      <c r="P159" s="5">
        <f t="shared" si="58"/>
        <v>308.19009949612001</v>
      </c>
      <c r="Q159" s="5">
        <v>2500</v>
      </c>
      <c r="R159" s="5">
        <f t="shared" si="59"/>
        <v>307.89574518810275</v>
      </c>
      <c r="S159" s="5">
        <v>3000</v>
      </c>
      <c r="T159" s="5">
        <f t="shared" si="60"/>
        <v>307.64013593601493</v>
      </c>
    </row>
    <row r="160" spans="1:20" x14ac:dyDescent="0.2">
      <c r="A160" s="5">
        <v>28800</v>
      </c>
      <c r="B160" s="5">
        <v>762.5</v>
      </c>
      <c r="C160" s="5">
        <v>2.1</v>
      </c>
      <c r="D160" s="5">
        <f t="shared" si="53"/>
        <v>7.2685185185185193E-5</v>
      </c>
      <c r="E160" s="5">
        <v>0.24</v>
      </c>
      <c r="F160" s="5">
        <v>308</v>
      </c>
      <c r="G160" s="5">
        <v>0</v>
      </c>
      <c r="H160" s="5">
        <f t="shared" si="54"/>
        <v>308.24202718087821</v>
      </c>
      <c r="I160" s="5">
        <v>500</v>
      </c>
      <c r="J160" s="5">
        <f t="shared" si="55"/>
        <v>308.44104600710875</v>
      </c>
      <c r="K160" s="5">
        <v>1000</v>
      </c>
      <c r="L160" s="5">
        <f t="shared" si="56"/>
        <v>308.47615535135117</v>
      </c>
      <c r="M160" s="5">
        <v>1500</v>
      </c>
      <c r="N160" s="5">
        <f t="shared" si="57"/>
        <v>308.33430724506024</v>
      </c>
      <c r="O160" s="5">
        <v>2000</v>
      </c>
      <c r="P160" s="5">
        <f t="shared" si="58"/>
        <v>308.06821784312325</v>
      </c>
      <c r="Q160" s="5">
        <v>2500</v>
      </c>
      <c r="R160" s="5">
        <f t="shared" si="59"/>
        <v>307.7767760943824</v>
      </c>
      <c r="S160" s="5">
        <v>3000</v>
      </c>
      <c r="T160" s="5">
        <f t="shared" si="60"/>
        <v>307.56829284463583</v>
      </c>
    </row>
    <row r="161" spans="1:20" x14ac:dyDescent="0.2">
      <c r="A161" s="5">
        <v>32400</v>
      </c>
      <c r="B161" s="5">
        <v>762.5</v>
      </c>
      <c r="C161" s="5">
        <v>2.1</v>
      </c>
      <c r="D161" s="5">
        <f t="shared" si="53"/>
        <v>7.2685185185185193E-5</v>
      </c>
      <c r="E161" s="5">
        <v>0.24</v>
      </c>
      <c r="F161" s="5">
        <v>308</v>
      </c>
      <c r="G161" s="5">
        <v>0</v>
      </c>
      <c r="H161" s="5">
        <f t="shared" si="54"/>
        <v>308.34249909148645</v>
      </c>
      <c r="I161" s="5">
        <v>500</v>
      </c>
      <c r="J161" s="5">
        <f t="shared" si="55"/>
        <v>308.47819068396177</v>
      </c>
      <c r="K161" s="5">
        <v>1000</v>
      </c>
      <c r="L161" s="5">
        <f t="shared" si="56"/>
        <v>308.43616841884301</v>
      </c>
      <c r="M161" s="5">
        <v>1500</v>
      </c>
      <c r="N161" s="5">
        <f t="shared" si="57"/>
        <v>308.23204936917153</v>
      </c>
      <c r="O161" s="5">
        <v>2000</v>
      </c>
      <c r="P161" s="5">
        <f t="shared" si="58"/>
        <v>307.94169194236127</v>
      </c>
      <c r="Q161" s="5">
        <v>2500</v>
      </c>
      <c r="R161" s="5">
        <f t="shared" si="59"/>
        <v>307.67300400891287</v>
      </c>
      <c r="S161" s="5">
        <v>3000</v>
      </c>
      <c r="T161" s="5">
        <f t="shared" si="60"/>
        <v>307.52584023087547</v>
      </c>
    </row>
    <row r="162" spans="1:20" x14ac:dyDescent="0.2">
      <c r="A162" s="5">
        <v>36000</v>
      </c>
      <c r="B162" s="5">
        <v>762.5</v>
      </c>
      <c r="C162" s="5">
        <v>2.1</v>
      </c>
      <c r="D162" s="5">
        <f t="shared" si="53"/>
        <v>7.2685185185185193E-5</v>
      </c>
      <c r="E162" s="5">
        <v>0.24</v>
      </c>
      <c r="F162" s="5">
        <v>308</v>
      </c>
      <c r="G162" s="5">
        <v>0</v>
      </c>
      <c r="H162" s="5">
        <f t="shared" si="54"/>
        <v>308.41965377939482</v>
      </c>
      <c r="I162" s="5">
        <v>500</v>
      </c>
      <c r="J162" s="5">
        <f t="shared" si="55"/>
        <v>308.48278030023761</v>
      </c>
      <c r="K162" s="5">
        <v>1000</v>
      </c>
      <c r="L162" s="5">
        <f t="shared" si="56"/>
        <v>308.36648728740232</v>
      </c>
      <c r="M162" s="5">
        <v>1500</v>
      </c>
      <c r="N162" s="5">
        <f t="shared" si="57"/>
        <v>308.11399365044809</v>
      </c>
      <c r="O162" s="5">
        <v>2000</v>
      </c>
      <c r="P162" s="5">
        <f t="shared" si="58"/>
        <v>307.81913563450911</v>
      </c>
      <c r="Q162" s="5">
        <v>2500</v>
      </c>
      <c r="R162" s="5">
        <f t="shared" si="59"/>
        <v>307.59149370029377</v>
      </c>
      <c r="S162" s="5">
        <v>3000</v>
      </c>
      <c r="T162" s="5">
        <f t="shared" si="60"/>
        <v>307.51566825436885</v>
      </c>
    </row>
    <row r="163" spans="1:20" x14ac:dyDescent="0.2">
      <c r="A163" s="5">
        <v>39600</v>
      </c>
      <c r="B163" s="5">
        <v>762.5</v>
      </c>
      <c r="C163" s="5">
        <v>2.1</v>
      </c>
      <c r="D163" s="5">
        <f t="shared" si="53"/>
        <v>7.2685185185185193E-5</v>
      </c>
      <c r="E163" s="5">
        <v>0.24</v>
      </c>
      <c r="F163" s="5">
        <v>308</v>
      </c>
      <c r="G163" s="5">
        <v>0</v>
      </c>
      <c r="H163" s="5">
        <f t="shared" si="54"/>
        <v>308.46823857945753</v>
      </c>
      <c r="I163" s="5">
        <v>500</v>
      </c>
      <c r="J163" s="5">
        <f t="shared" si="55"/>
        <v>308.45450239640735</v>
      </c>
      <c r="K163" s="5">
        <v>1000</v>
      </c>
      <c r="L163" s="5">
        <f t="shared" si="56"/>
        <v>308.27185582496963</v>
      </c>
      <c r="M163" s="5">
        <v>1500</v>
      </c>
      <c r="N163" s="5">
        <f t="shared" si="57"/>
        <v>307.98817728242682</v>
      </c>
      <c r="O163" s="5">
        <v>2000</v>
      </c>
      <c r="P163" s="5">
        <f t="shared" si="58"/>
        <v>307.70889251169433</v>
      </c>
      <c r="Q163" s="5">
        <v>2500</v>
      </c>
      <c r="R163" s="5">
        <f t="shared" si="59"/>
        <v>307.53779436286072</v>
      </c>
      <c r="S163" s="5">
        <v>3000</v>
      </c>
      <c r="T163" s="5">
        <f t="shared" si="60"/>
        <v>307.53846941984779</v>
      </c>
    </row>
    <row r="164" spans="1:20" x14ac:dyDescent="0.2">
      <c r="A164" s="5">
        <v>43200</v>
      </c>
      <c r="B164" s="5">
        <v>762.5</v>
      </c>
      <c r="C164" s="5">
        <v>2.1</v>
      </c>
      <c r="D164" s="5">
        <f t="shared" si="53"/>
        <v>7.2685185185185193E-5</v>
      </c>
      <c r="E164" s="5">
        <v>0.24</v>
      </c>
      <c r="F164" s="5">
        <v>308</v>
      </c>
      <c r="G164" s="5">
        <v>0</v>
      </c>
      <c r="H164" s="5">
        <f t="shared" si="54"/>
        <v>308.48494585486316</v>
      </c>
      <c r="I164" s="5">
        <v>500</v>
      </c>
      <c r="J164" s="5">
        <f t="shared" si="55"/>
        <v>308.3952821226319</v>
      </c>
      <c r="K164" s="5">
        <v>1000</v>
      </c>
      <c r="L164" s="5">
        <f t="shared" si="56"/>
        <v>308.15871650960935</v>
      </c>
      <c r="M164" s="5">
        <v>1500</v>
      </c>
      <c r="N164" s="5">
        <f t="shared" si="57"/>
        <v>307.86316580103272</v>
      </c>
      <c r="O164" s="5">
        <v>2000</v>
      </c>
      <c r="P164" s="5">
        <f t="shared" si="58"/>
        <v>307.61846788855786</v>
      </c>
      <c r="Q164" s="5">
        <v>2500</v>
      </c>
      <c r="R164" s="5">
        <f t="shared" si="59"/>
        <v>307.51556182940527</v>
      </c>
      <c r="S164" s="5">
        <v>3000</v>
      </c>
      <c r="T164" s="5">
        <f t="shared" si="60"/>
        <v>307.59269143165227</v>
      </c>
    </row>
    <row r="165" spans="1:20" x14ac:dyDescent="0.2">
      <c r="A165" s="5">
        <v>46800</v>
      </c>
      <c r="B165" s="5">
        <v>762.5</v>
      </c>
      <c r="C165" s="5">
        <v>2.1</v>
      </c>
      <c r="D165" s="5">
        <f t="shared" si="53"/>
        <v>7.2685185185185193E-5</v>
      </c>
      <c r="E165" s="5">
        <v>0.24</v>
      </c>
      <c r="F165" s="5">
        <v>308</v>
      </c>
      <c r="G165" s="5">
        <v>0</v>
      </c>
      <c r="H165" s="5">
        <f t="shared" si="54"/>
        <v>308.46863817993369</v>
      </c>
      <c r="I165" s="5">
        <v>500</v>
      </c>
      <c r="J165" s="5">
        <f t="shared" si="55"/>
        <v>308.30915117518805</v>
      </c>
      <c r="K165" s="5">
        <v>1000</v>
      </c>
      <c r="L165" s="5">
        <f t="shared" si="56"/>
        <v>308.03477182777442</v>
      </c>
      <c r="M165" s="5">
        <v>1500</v>
      </c>
      <c r="N165" s="5">
        <f t="shared" si="57"/>
        <v>307.74746994578067</v>
      </c>
      <c r="O165" s="5">
        <v>2000</v>
      </c>
      <c r="P165" s="5">
        <f t="shared" si="58"/>
        <v>307.55401784296271</v>
      </c>
      <c r="Q165" s="5">
        <v>2500</v>
      </c>
      <c r="R165" s="5">
        <f t="shared" si="59"/>
        <v>307.52630968331107</v>
      </c>
      <c r="S165" s="5">
        <v>3000</v>
      </c>
      <c r="T165" s="5">
        <f t="shared" si="60"/>
        <v>307.6746428734956</v>
      </c>
    </row>
    <row r="166" spans="1:20" x14ac:dyDescent="0.2">
      <c r="A166" s="5">
        <v>50400</v>
      </c>
      <c r="B166" s="5">
        <v>762.5</v>
      </c>
      <c r="C166" s="5">
        <v>2.1</v>
      </c>
      <c r="D166" s="5">
        <f t="shared" si="53"/>
        <v>7.2685185185185193E-5</v>
      </c>
      <c r="E166" s="5">
        <v>0.24</v>
      </c>
      <c r="F166" s="5">
        <v>308</v>
      </c>
      <c r="G166" s="5">
        <v>0</v>
      </c>
      <c r="H166" s="5">
        <f t="shared" si="54"/>
        <v>308.42042577568139</v>
      </c>
      <c r="I166" s="5">
        <v>500</v>
      </c>
      <c r="J166" s="5">
        <f t="shared" si="55"/>
        <v>308.20197331994513</v>
      </c>
      <c r="K166" s="5">
        <v>1000</v>
      </c>
      <c r="L166" s="5">
        <f t="shared" si="56"/>
        <v>307.90845989162545</v>
      </c>
      <c r="M166" s="5">
        <v>1500</v>
      </c>
      <c r="N166" s="5">
        <f t="shared" si="57"/>
        <v>307.64896625149788</v>
      </c>
      <c r="O166" s="5">
        <v>2000</v>
      </c>
      <c r="P166" s="5">
        <f t="shared" si="58"/>
        <v>307.51993011228848</v>
      </c>
      <c r="Q166" s="5">
        <v>2500</v>
      </c>
      <c r="R166" s="5">
        <f t="shared" si="59"/>
        <v>307.56930621430701</v>
      </c>
      <c r="S166" s="5">
        <v>3000</v>
      </c>
      <c r="T166" s="5">
        <f t="shared" si="60"/>
        <v>307.77874451884099</v>
      </c>
    </row>
    <row r="167" spans="1:20" x14ac:dyDescent="0.2">
      <c r="A167" s="5">
        <v>54000</v>
      </c>
      <c r="B167" s="5">
        <v>762.5</v>
      </c>
      <c r="C167" s="5">
        <v>2.1</v>
      </c>
      <c r="D167" s="5">
        <f t="shared" si="53"/>
        <v>7.2685185185185193E-5</v>
      </c>
      <c r="E167" s="5">
        <v>0.24</v>
      </c>
      <c r="F167" s="5">
        <v>308</v>
      </c>
      <c r="G167" s="5">
        <v>0</v>
      </c>
      <c r="H167" s="5">
        <f t="shared" si="54"/>
        <v>308.34359092633645</v>
      </c>
      <c r="I167" s="5">
        <v>500</v>
      </c>
      <c r="J167" s="5">
        <f t="shared" si="55"/>
        <v>308.08104518916087</v>
      </c>
      <c r="K167" s="5">
        <v>1000</v>
      </c>
      <c r="L167" s="5">
        <f t="shared" si="56"/>
        <v>307.78837997519855</v>
      </c>
      <c r="M167" s="5">
        <v>1500</v>
      </c>
      <c r="N167" s="5">
        <f t="shared" si="57"/>
        <v>307.57436081648774</v>
      </c>
      <c r="O167" s="5">
        <v>2000</v>
      </c>
      <c r="P167" s="5">
        <f t="shared" si="58"/>
        <v>307.51852537774914</v>
      </c>
      <c r="Q167" s="5">
        <v>2500</v>
      </c>
      <c r="R167" s="5">
        <f t="shared" si="59"/>
        <v>307.64162423305606</v>
      </c>
      <c r="S167" s="5">
        <v>3000</v>
      </c>
      <c r="T167" s="5">
        <f t="shared" si="60"/>
        <v>307.8979091627636</v>
      </c>
    </row>
    <row r="168" spans="1:20" x14ac:dyDescent="0.2">
      <c r="A168" s="5">
        <v>57600</v>
      </c>
      <c r="B168" s="5">
        <v>762.5</v>
      </c>
      <c r="C168" s="5">
        <v>2.1</v>
      </c>
      <c r="D168" s="5">
        <f t="shared" si="53"/>
        <v>7.2685185185185193E-5</v>
      </c>
      <c r="E168" s="5">
        <v>0.24</v>
      </c>
      <c r="F168" s="5">
        <v>308</v>
      </c>
      <c r="G168" s="5">
        <v>0</v>
      </c>
      <c r="H168" s="5">
        <f t="shared" si="54"/>
        <v>308.24336452254306</v>
      </c>
      <c r="I168" s="5">
        <v>500</v>
      </c>
      <c r="J168" s="5">
        <f t="shared" si="55"/>
        <v>307.95459952921698</v>
      </c>
      <c r="K168" s="5">
        <v>1000</v>
      </c>
      <c r="L168" s="5">
        <f t="shared" si="56"/>
        <v>307.68270707872796</v>
      </c>
      <c r="M168" s="5">
        <v>1500</v>
      </c>
      <c r="N168" s="5">
        <f t="shared" si="57"/>
        <v>307.52873275361804</v>
      </c>
      <c r="O168" s="5">
        <v>2000</v>
      </c>
      <c r="P168" s="5">
        <f t="shared" si="58"/>
        <v>307.54989927319878</v>
      </c>
      <c r="Q168" s="5">
        <v>2500</v>
      </c>
      <c r="R168" s="5">
        <f t="shared" si="59"/>
        <v>307.73834035321852</v>
      </c>
      <c r="S168" s="5">
        <v>3000</v>
      </c>
      <c r="T168" s="5">
        <f t="shared" si="60"/>
        <v>308.02402411647284</v>
      </c>
    </row>
    <row r="169" spans="1:20" x14ac:dyDescent="0.2">
      <c r="A169" s="5">
        <v>61200</v>
      </c>
      <c r="B169" s="5">
        <v>762.5</v>
      </c>
      <c r="C169" s="5">
        <v>2.1</v>
      </c>
      <c r="D169" s="5">
        <f t="shared" si="53"/>
        <v>7.2685185185185193E-5</v>
      </c>
      <c r="E169" s="5">
        <v>0.24</v>
      </c>
      <c r="F169" s="5">
        <v>308</v>
      </c>
      <c r="G169" s="5">
        <v>0</v>
      </c>
      <c r="H169" s="5">
        <f t="shared" si="54"/>
        <v>308.12656994408752</v>
      </c>
      <c r="I169" s="5">
        <v>500</v>
      </c>
      <c r="J169" s="5">
        <f t="shared" si="55"/>
        <v>307.83124471802051</v>
      </c>
      <c r="K169" s="5">
        <v>1000</v>
      </c>
      <c r="L169" s="5">
        <f t="shared" si="56"/>
        <v>307.59863537738545</v>
      </c>
      <c r="M169" s="5">
        <v>1500</v>
      </c>
      <c r="N169" s="5">
        <f t="shared" si="57"/>
        <v>307.51518840602881</v>
      </c>
      <c r="O169" s="5">
        <v>2000</v>
      </c>
      <c r="P169" s="5">
        <f t="shared" si="58"/>
        <v>307.6119158744105</v>
      </c>
      <c r="Q169" s="5">
        <v>2500</v>
      </c>
      <c r="R169" s="5">
        <f t="shared" si="59"/>
        <v>307.85287017393443</v>
      </c>
      <c r="S169" s="5">
        <v>3000</v>
      </c>
      <c r="T169" s="5">
        <f t="shared" si="60"/>
        <v>308.14850351643054</v>
      </c>
    </row>
    <row r="170" spans="1:20" x14ac:dyDescent="0.2">
      <c r="A170" s="5">
        <v>64800</v>
      </c>
      <c r="B170" s="5">
        <v>762.5</v>
      </c>
      <c r="C170" s="5">
        <v>2.1</v>
      </c>
      <c r="D170" s="5">
        <f t="shared" si="53"/>
        <v>7.2685185185185193E-5</v>
      </c>
      <c r="E170" s="5">
        <v>0.24</v>
      </c>
      <c r="F170" s="5">
        <v>308</v>
      </c>
      <c r="G170" s="5">
        <v>0</v>
      </c>
      <c r="H170" s="5">
        <f t="shared" si="54"/>
        <v>308.00115852650225</v>
      </c>
      <c r="I170" s="5">
        <v>500</v>
      </c>
      <c r="J170" s="5">
        <f t="shared" si="55"/>
        <v>307.71937870953775</v>
      </c>
      <c r="K170" s="5">
        <v>1000</v>
      </c>
      <c r="L170" s="5">
        <f t="shared" si="56"/>
        <v>307.54188844425988</v>
      </c>
      <c r="M170" s="5">
        <v>1500</v>
      </c>
      <c r="N170" s="5">
        <f t="shared" si="57"/>
        <v>307.53464986833836</v>
      </c>
      <c r="O170" s="5">
        <v>2000</v>
      </c>
      <c r="P170" s="5">
        <f t="shared" si="58"/>
        <v>307.70035311207823</v>
      </c>
      <c r="Q170" s="5">
        <v>2500</v>
      </c>
      <c r="R170" s="5">
        <f t="shared" si="59"/>
        <v>307.97741654361488</v>
      </c>
      <c r="S170" s="5">
        <v>3000</v>
      </c>
      <c r="T170" s="5">
        <f t="shared" si="60"/>
        <v>308.26287284704676</v>
      </c>
    </row>
    <row r="173" spans="1:20" x14ac:dyDescent="0.2">
      <c r="A173" s="8" t="s">
        <v>36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x14ac:dyDescent="0.2">
      <c r="A174" s="5" t="s">
        <v>12</v>
      </c>
      <c r="B174" s="5" t="s">
        <v>32</v>
      </c>
      <c r="C174" s="5" t="s">
        <v>1</v>
      </c>
      <c r="D174" s="5" t="s">
        <v>2</v>
      </c>
      <c r="E174" s="5" t="s">
        <v>0</v>
      </c>
      <c r="F174" s="5" t="s">
        <v>33</v>
      </c>
      <c r="G174" s="5" t="s">
        <v>18</v>
      </c>
      <c r="H174" s="5" t="s">
        <v>30</v>
      </c>
      <c r="I174" s="5" t="s">
        <v>19</v>
      </c>
      <c r="J174" s="5" t="s">
        <v>31</v>
      </c>
      <c r="K174" s="5" t="s">
        <v>20</v>
      </c>
      <c r="L174" s="5" t="s">
        <v>31</v>
      </c>
      <c r="M174" s="5" t="s">
        <v>21</v>
      </c>
      <c r="N174" s="5" t="s">
        <v>31</v>
      </c>
      <c r="O174" s="5" t="s">
        <v>22</v>
      </c>
      <c r="P174" s="5" t="s">
        <v>31</v>
      </c>
      <c r="Q174" s="5" t="s">
        <v>23</v>
      </c>
      <c r="R174" s="5" t="s">
        <v>31</v>
      </c>
      <c r="S174" s="5" t="s">
        <v>24</v>
      </c>
      <c r="T174" s="5" t="s">
        <v>31</v>
      </c>
    </row>
    <row r="175" spans="1:20" x14ac:dyDescent="0.2">
      <c r="A175" s="5">
        <v>0</v>
      </c>
      <c r="B175" s="5">
        <v>780</v>
      </c>
      <c r="C175" s="5">
        <v>2</v>
      </c>
      <c r="D175" s="5">
        <f>2*3.14/86400</f>
        <v>7.2685185185185193E-5</v>
      </c>
      <c r="E175" s="5">
        <v>0.18</v>
      </c>
      <c r="F175" s="5">
        <v>350</v>
      </c>
      <c r="G175" s="5">
        <v>0</v>
      </c>
      <c r="H175" s="5">
        <f>F175-(B175*C175*D175*COS(D175*A175+E175*G175))/E175</f>
        <v>349.37006172839506</v>
      </c>
      <c r="I175" s="5">
        <v>500</v>
      </c>
      <c r="J175" s="5">
        <f>F175-(B175*C175*D175*COS(D175*A175+E175*I175))/E175</f>
        <v>350.28225871929618</v>
      </c>
      <c r="K175" s="5">
        <v>1000</v>
      </c>
      <c r="L175" s="5">
        <f>F175-(B175*C175*D175*COS(D175*A175+E175*K175))/E175</f>
        <v>350.37699290152688</v>
      </c>
      <c r="M175" s="5">
        <v>1500</v>
      </c>
      <c r="N175" s="5">
        <f>F175-(B175*C175*D175*COS(D175*A175+E175*M175))/E175</f>
        <v>349.37990013541946</v>
      </c>
      <c r="O175" s="5">
        <v>2000</v>
      </c>
      <c r="P175" s="5">
        <f>F175-(B175*C175*D175*COS(D175*A175+E175*O175))/E175</f>
        <v>350.17870787584076</v>
      </c>
      <c r="Q175" s="5">
        <v>2500</v>
      </c>
      <c r="R175" s="5">
        <f>F175-(B175*C175*D175*COS(D175*A175+E175*Q175))/E175</f>
        <v>350.45995129626311</v>
      </c>
      <c r="S175" s="5">
        <v>3000</v>
      </c>
      <c r="T175" s="5">
        <f>F175-(B175*C175*D175*COS(D175*A175+E175*S175))/E175</f>
        <v>349.40910804303945</v>
      </c>
    </row>
    <row r="176" spans="1:20" x14ac:dyDescent="0.2">
      <c r="A176" s="5">
        <v>3600</v>
      </c>
      <c r="B176" s="5">
        <v>780</v>
      </c>
      <c r="C176" s="5">
        <v>2</v>
      </c>
      <c r="D176" s="5">
        <f t="shared" ref="D176:D193" si="61">2*3.14/86400</f>
        <v>7.2685185185185193E-5</v>
      </c>
      <c r="E176" s="5">
        <v>0.18</v>
      </c>
      <c r="F176" s="5">
        <v>350</v>
      </c>
      <c r="G176" s="5">
        <v>0</v>
      </c>
      <c r="H176" s="5">
        <f t="shared" ref="H176:H193" si="62">F176-(B176*C176*D176*COS(D176*A176+E176*G176))/E176</f>
        <v>349.39150472099169</v>
      </c>
      <c r="I176" s="5">
        <v>500</v>
      </c>
      <c r="J176" s="5">
        <f t="shared" ref="J176:J193" si="63">F176-(B176*C176*D176*COS(D176*A176+E176*I176))/E176</f>
        <v>350.41833571765142</v>
      </c>
      <c r="K176" s="5">
        <v>1000</v>
      </c>
      <c r="L176" s="5">
        <f t="shared" ref="L176:L193" si="64">F176-(B176*C176*D176*COS(D176*A176+E176*K176))/E176</f>
        <v>350.23360488348015</v>
      </c>
      <c r="M176" s="5">
        <v>1500</v>
      </c>
      <c r="N176" s="5">
        <f t="shared" ref="N176:N193" si="65">F176-(B176*C176*D176*COS(D176*A176+E176*M176))/E176</f>
        <v>349.37231991257579</v>
      </c>
      <c r="O176" s="5">
        <v>2000</v>
      </c>
      <c r="P176" s="5">
        <f t="shared" ref="P176:P193" si="66">F176-(B176*C176*D176*COS(D176*A176+E176*O176))/E176</f>
        <v>350.32888888960872</v>
      </c>
      <c r="Q176" s="5">
        <v>2500</v>
      </c>
      <c r="R176" s="5">
        <f t="shared" ref="R176:R193" si="67">F176-(B176*C176*D176*COS(D176*A176+E176*Q176))/E176</f>
        <v>350.33294721928087</v>
      </c>
      <c r="S176" s="5">
        <v>3000</v>
      </c>
      <c r="T176" s="5">
        <f t="shared" ref="T176:T193" si="68">F176-(B176*C176*D176*COS(D176*A176+E176*S176))/E176</f>
        <v>349.37274138134467</v>
      </c>
    </row>
    <row r="177" spans="1:20" x14ac:dyDescent="0.2">
      <c r="A177" s="5">
        <v>7200</v>
      </c>
      <c r="B177" s="5">
        <v>780</v>
      </c>
      <c r="C177" s="5">
        <v>2</v>
      </c>
      <c r="D177" s="5">
        <f t="shared" si="61"/>
        <v>7.2685185185185193E-5</v>
      </c>
      <c r="E177" s="5">
        <v>0.18</v>
      </c>
      <c r="F177" s="5">
        <v>350</v>
      </c>
      <c r="G177" s="5">
        <v>0</v>
      </c>
      <c r="H177" s="5">
        <f t="shared" si="62"/>
        <v>349.45437386707357</v>
      </c>
      <c r="I177" s="5">
        <v>500</v>
      </c>
      <c r="J177" s="5">
        <f t="shared" si="63"/>
        <v>350.52593256136021</v>
      </c>
      <c r="K177" s="5">
        <v>1000</v>
      </c>
      <c r="L177" s="5">
        <f t="shared" si="64"/>
        <v>350.07431312370892</v>
      </c>
      <c r="M177" s="5">
        <v>1500</v>
      </c>
      <c r="N177" s="5">
        <f t="shared" si="65"/>
        <v>349.40747193850757</v>
      </c>
      <c r="O177" s="5">
        <v>2000</v>
      </c>
      <c r="P177" s="5">
        <f t="shared" si="66"/>
        <v>350.4566792586329</v>
      </c>
      <c r="Q177" s="5">
        <v>2500</v>
      </c>
      <c r="R177" s="5">
        <f t="shared" si="67"/>
        <v>350.18327620783873</v>
      </c>
      <c r="S177" s="5">
        <v>3000</v>
      </c>
      <c r="T177" s="5">
        <f t="shared" si="68"/>
        <v>349.37907827497355</v>
      </c>
    </row>
    <row r="178" spans="1:20" x14ac:dyDescent="0.2">
      <c r="A178" s="5">
        <v>10800</v>
      </c>
      <c r="B178" s="5">
        <v>780</v>
      </c>
      <c r="C178" s="5">
        <v>2</v>
      </c>
      <c r="D178" s="5">
        <f t="shared" si="61"/>
        <v>7.2685185185185193E-5</v>
      </c>
      <c r="E178" s="5">
        <v>0.18</v>
      </c>
      <c r="F178" s="5">
        <v>350</v>
      </c>
      <c r="G178" s="5">
        <v>0</v>
      </c>
      <c r="H178" s="5">
        <f t="shared" si="62"/>
        <v>349.5543890563672</v>
      </c>
      <c r="I178" s="5">
        <v>500</v>
      </c>
      <c r="J178" s="5">
        <f t="shared" si="63"/>
        <v>350.59772409357129</v>
      </c>
      <c r="K178" s="5">
        <v>1000</v>
      </c>
      <c r="L178" s="5">
        <f t="shared" si="64"/>
        <v>349.90996215152478</v>
      </c>
      <c r="M178" s="5">
        <v>1500</v>
      </c>
      <c r="N178" s="5">
        <f t="shared" si="65"/>
        <v>349.48296307513829</v>
      </c>
      <c r="O178" s="5">
        <v>2000</v>
      </c>
      <c r="P178" s="5">
        <f t="shared" si="66"/>
        <v>350.55337905766544</v>
      </c>
      <c r="Q178" s="5">
        <v>2500</v>
      </c>
      <c r="R178" s="5">
        <f t="shared" si="67"/>
        <v>350.0211278139451</v>
      </c>
      <c r="S178" s="5">
        <v>3000</v>
      </c>
      <c r="T178" s="5">
        <f t="shared" si="68"/>
        <v>349.42768731034397</v>
      </c>
    </row>
    <row r="179" spans="1:20" x14ac:dyDescent="0.2">
      <c r="A179" s="5">
        <v>14400</v>
      </c>
      <c r="B179" s="5">
        <v>780</v>
      </c>
      <c r="C179" s="5">
        <v>2</v>
      </c>
      <c r="D179" s="5">
        <f t="shared" si="61"/>
        <v>7.2685185185185193E-5</v>
      </c>
      <c r="E179" s="5">
        <v>0.18</v>
      </c>
      <c r="F179" s="5">
        <v>350</v>
      </c>
      <c r="G179" s="5">
        <v>0</v>
      </c>
      <c r="H179" s="5">
        <f t="shared" si="62"/>
        <v>349.68474128849823</v>
      </c>
      <c r="I179" s="5">
        <v>500</v>
      </c>
      <c r="J179" s="5">
        <f t="shared" si="63"/>
        <v>350.62882277097094</v>
      </c>
      <c r="K179" s="5">
        <v>1000</v>
      </c>
      <c r="L179" s="5">
        <f t="shared" si="64"/>
        <v>349.75174092571513</v>
      </c>
      <c r="M179" s="5">
        <v>1500</v>
      </c>
      <c r="N179" s="5">
        <f t="shared" si="65"/>
        <v>349.59365391133247</v>
      </c>
      <c r="O179" s="5">
        <v>2000</v>
      </c>
      <c r="P179" s="5">
        <f t="shared" si="66"/>
        <v>350.61240499698329</v>
      </c>
      <c r="Q179" s="5">
        <v>2500</v>
      </c>
      <c r="R179" s="5">
        <f t="shared" si="67"/>
        <v>349.85754104559982</v>
      </c>
      <c r="S179" s="5">
        <v>3000</v>
      </c>
      <c r="T179" s="5">
        <f t="shared" si="68"/>
        <v>349.51525920071288</v>
      </c>
    </row>
    <row r="180" spans="1:20" x14ac:dyDescent="0.2">
      <c r="A180" s="5">
        <v>18000</v>
      </c>
      <c r="B180" s="5">
        <v>780</v>
      </c>
      <c r="C180" s="5">
        <v>2</v>
      </c>
      <c r="D180" s="5">
        <f t="shared" si="61"/>
        <v>7.2685185185185193E-5</v>
      </c>
      <c r="E180" s="5">
        <v>0.18</v>
      </c>
      <c r="F180" s="5">
        <v>350</v>
      </c>
      <c r="G180" s="5">
        <v>0</v>
      </c>
      <c r="H180" s="5">
        <f t="shared" si="62"/>
        <v>349.83655622744192</v>
      </c>
      <c r="I180" s="5">
        <v>500</v>
      </c>
      <c r="J180" s="5">
        <f t="shared" si="63"/>
        <v>350.61711140608446</v>
      </c>
      <c r="K180" s="5">
        <v>1000</v>
      </c>
      <c r="L180" s="5">
        <f t="shared" si="64"/>
        <v>349.61042109400046</v>
      </c>
      <c r="M180" s="5">
        <v>1500</v>
      </c>
      <c r="N180" s="5">
        <f t="shared" si="65"/>
        <v>349.73200865227324</v>
      </c>
      <c r="O180" s="5">
        <v>2000</v>
      </c>
      <c r="P180" s="5">
        <f t="shared" si="66"/>
        <v>350.62973861053405</v>
      </c>
      <c r="Q180" s="5">
        <v>2500</v>
      </c>
      <c r="R180" s="5">
        <f t="shared" si="67"/>
        <v>349.70365283485046</v>
      </c>
      <c r="S180" s="5">
        <v>3000</v>
      </c>
      <c r="T180" s="5">
        <f t="shared" si="68"/>
        <v>349.63583208130228</v>
      </c>
    </row>
    <row r="181" spans="1:20" x14ac:dyDescent="0.2">
      <c r="A181" s="5">
        <v>21600</v>
      </c>
      <c r="B181" s="5">
        <v>780</v>
      </c>
      <c r="C181" s="5">
        <v>2</v>
      </c>
      <c r="D181" s="5">
        <f t="shared" si="61"/>
        <v>7.2685185185185193E-5</v>
      </c>
      <c r="E181" s="5">
        <v>0.18</v>
      </c>
      <c r="F181" s="5">
        <v>350</v>
      </c>
      <c r="G181" s="5">
        <v>0</v>
      </c>
      <c r="H181" s="5">
        <f t="shared" si="62"/>
        <v>349.9994983633282</v>
      </c>
      <c r="I181" s="5">
        <v>500</v>
      </c>
      <c r="J181" s="5">
        <f t="shared" si="63"/>
        <v>350.56338730468565</v>
      </c>
      <c r="K181" s="5">
        <v>1000</v>
      </c>
      <c r="L181" s="5">
        <f t="shared" si="64"/>
        <v>349.49562366288825</v>
      </c>
      <c r="M181" s="5">
        <v>1500</v>
      </c>
      <c r="N181" s="5">
        <f t="shared" si="65"/>
        <v>349.88860815383362</v>
      </c>
      <c r="O181" s="5">
        <v>2000</v>
      </c>
      <c r="P181" s="5">
        <f t="shared" si="66"/>
        <v>350.6041998317499</v>
      </c>
      <c r="Q181" s="5">
        <v>2500</v>
      </c>
      <c r="R181" s="5">
        <f t="shared" si="67"/>
        <v>349.56993983921274</v>
      </c>
      <c r="S181" s="5">
        <v>3000</v>
      </c>
      <c r="T181" s="5">
        <f t="shared" si="68"/>
        <v>349.7811973910442</v>
      </c>
    </row>
    <row r="182" spans="1:20" x14ac:dyDescent="0.2">
      <c r="A182" s="5">
        <v>25200</v>
      </c>
      <c r="B182" s="5">
        <v>780</v>
      </c>
      <c r="C182" s="5">
        <v>2</v>
      </c>
      <c r="D182" s="5">
        <f t="shared" si="61"/>
        <v>7.2685185185185193E-5</v>
      </c>
      <c r="E182" s="5">
        <v>0.18</v>
      </c>
      <c r="F182" s="5">
        <v>350</v>
      </c>
      <c r="G182" s="5">
        <v>0</v>
      </c>
      <c r="H182" s="5">
        <f t="shared" si="62"/>
        <v>350.16247465047007</v>
      </c>
      <c r="I182" s="5">
        <v>500</v>
      </c>
      <c r="J182" s="5">
        <f t="shared" si="63"/>
        <v>350.47130798548869</v>
      </c>
      <c r="K182" s="5">
        <v>1000</v>
      </c>
      <c r="L182" s="5">
        <f t="shared" si="64"/>
        <v>349.41516400279301</v>
      </c>
      <c r="M182" s="5">
        <v>1500</v>
      </c>
      <c r="N182" s="5">
        <f t="shared" si="65"/>
        <v>350.05279117473339</v>
      </c>
      <c r="O182" s="5">
        <v>2000</v>
      </c>
      <c r="P182" s="5">
        <f t="shared" si="66"/>
        <v>350.53752733208199</v>
      </c>
      <c r="Q182" s="5">
        <v>2500</v>
      </c>
      <c r="R182" s="5">
        <f t="shared" si="67"/>
        <v>349.46550519435812</v>
      </c>
      <c r="S182" s="5">
        <v>3000</v>
      </c>
      <c r="T182" s="5">
        <f t="shared" si="68"/>
        <v>349.94145870865049</v>
      </c>
    </row>
    <row r="183" spans="1:20" x14ac:dyDescent="0.2">
      <c r="A183" s="5">
        <v>28800</v>
      </c>
      <c r="B183" s="5">
        <v>780</v>
      </c>
      <c r="C183" s="5">
        <v>2</v>
      </c>
      <c r="D183" s="5">
        <f t="shared" si="61"/>
        <v>7.2685185185185193E-5</v>
      </c>
      <c r="E183" s="5">
        <v>0.18</v>
      </c>
      <c r="F183" s="5">
        <v>350</v>
      </c>
      <c r="G183" s="5">
        <v>0</v>
      </c>
      <c r="H183" s="5">
        <f t="shared" si="62"/>
        <v>350.31438971817431</v>
      </c>
      <c r="I183" s="5">
        <v>500</v>
      </c>
      <c r="J183" s="5">
        <f t="shared" si="63"/>
        <v>350.34714217750661</v>
      </c>
      <c r="K183" s="5">
        <v>1000</v>
      </c>
      <c r="L183" s="5">
        <f t="shared" si="64"/>
        <v>349.37451978025302</v>
      </c>
      <c r="M183" s="5">
        <v>1500</v>
      </c>
      <c r="N183" s="5">
        <f t="shared" si="65"/>
        <v>350.21338019025205</v>
      </c>
      <c r="O183" s="5">
        <v>2000</v>
      </c>
      <c r="P183" s="5">
        <f t="shared" si="66"/>
        <v>350.43426015283387</v>
      </c>
      <c r="Q183" s="5">
        <v>2500</v>
      </c>
      <c r="R183" s="5">
        <f t="shared" si="67"/>
        <v>349.39745877570579</v>
      </c>
      <c r="S183" s="5">
        <v>3000</v>
      </c>
      <c r="T183" s="5">
        <f t="shared" si="68"/>
        <v>350.10570549763889</v>
      </c>
    </row>
    <row r="184" spans="1:20" x14ac:dyDescent="0.2">
      <c r="A184" s="5">
        <v>32400</v>
      </c>
      <c r="B184" s="5">
        <v>780</v>
      </c>
      <c r="C184" s="5">
        <v>2</v>
      </c>
      <c r="D184" s="5">
        <f t="shared" si="61"/>
        <v>7.2685185185185193E-5</v>
      </c>
      <c r="E184" s="5">
        <v>0.18</v>
      </c>
      <c r="F184" s="5">
        <v>350</v>
      </c>
      <c r="G184" s="5">
        <v>0</v>
      </c>
      <c r="H184" s="5">
        <f t="shared" si="62"/>
        <v>350.44490123983877</v>
      </c>
      <c r="I184" s="5">
        <v>500</v>
      </c>
      <c r="J184" s="5">
        <f t="shared" si="63"/>
        <v>350.19934304709346</v>
      </c>
      <c r="K184" s="5">
        <v>1000</v>
      </c>
      <c r="L184" s="5">
        <f t="shared" si="64"/>
        <v>349.3764580402385</v>
      </c>
      <c r="M184" s="5">
        <v>1500</v>
      </c>
      <c r="N184" s="5">
        <f t="shared" si="65"/>
        <v>350.3594423543438</v>
      </c>
      <c r="O184" s="5">
        <v>2000</v>
      </c>
      <c r="P184" s="5">
        <f t="shared" si="66"/>
        <v>350.30142868875993</v>
      </c>
      <c r="Q184" s="5">
        <v>2500</v>
      </c>
      <c r="R184" s="5">
        <f t="shared" si="67"/>
        <v>349.3704331605008</v>
      </c>
      <c r="S184" s="5">
        <v>3000</v>
      </c>
      <c r="T184" s="5">
        <f t="shared" si="68"/>
        <v>350.26275589197894</v>
      </c>
    </row>
    <row r="185" spans="1:20" x14ac:dyDescent="0.2">
      <c r="A185" s="5">
        <v>36000</v>
      </c>
      <c r="B185" s="5">
        <v>780</v>
      </c>
      <c r="C185" s="5">
        <v>2</v>
      </c>
      <c r="D185" s="5">
        <f t="shared" si="61"/>
        <v>7.2685185185185193E-5</v>
      </c>
      <c r="E185" s="5">
        <v>0.18</v>
      </c>
      <c r="F185" s="5">
        <v>350</v>
      </c>
      <c r="G185" s="5">
        <v>0</v>
      </c>
      <c r="H185" s="5">
        <f t="shared" si="62"/>
        <v>350.54512403506089</v>
      </c>
      <c r="I185" s="5">
        <v>500</v>
      </c>
      <c r="J185" s="5">
        <f t="shared" si="63"/>
        <v>350.03797270922809</v>
      </c>
      <c r="K185" s="5">
        <v>1000</v>
      </c>
      <c r="L185" s="5">
        <f t="shared" si="64"/>
        <v>349.42084682666302</v>
      </c>
      <c r="M185" s="5">
        <v>1500</v>
      </c>
      <c r="N185" s="5">
        <f t="shared" si="65"/>
        <v>350.48103380411146</v>
      </c>
      <c r="O185" s="5">
        <v>2000</v>
      </c>
      <c r="P185" s="5">
        <f t="shared" si="66"/>
        <v>350.14807606115977</v>
      </c>
      <c r="Q185" s="5">
        <v>2500</v>
      </c>
      <c r="R185" s="5">
        <f t="shared" si="67"/>
        <v>349.38626824351644</v>
      </c>
      <c r="S185" s="5">
        <v>3000</v>
      </c>
      <c r="T185" s="5">
        <f t="shared" si="68"/>
        <v>350.40191795376199</v>
      </c>
    </row>
    <row r="186" spans="1:20" x14ac:dyDescent="0.2">
      <c r="A186" s="5">
        <v>39600</v>
      </c>
      <c r="B186" s="5">
        <v>780</v>
      </c>
      <c r="C186" s="5">
        <v>2</v>
      </c>
      <c r="D186" s="5">
        <f t="shared" si="61"/>
        <v>7.2685185185185193E-5</v>
      </c>
      <c r="E186" s="5">
        <v>0.18</v>
      </c>
      <c r="F186" s="5">
        <v>350</v>
      </c>
      <c r="G186" s="5">
        <v>0</v>
      </c>
      <c r="H186" s="5">
        <f t="shared" si="62"/>
        <v>350.60823496972472</v>
      </c>
      <c r="I186" s="5">
        <v>500</v>
      </c>
      <c r="J186" s="5">
        <f t="shared" si="63"/>
        <v>349.87401720211818</v>
      </c>
      <c r="K186" s="5">
        <v>1000</v>
      </c>
      <c r="L186" s="5">
        <f t="shared" si="64"/>
        <v>349.50466416590922</v>
      </c>
      <c r="M186" s="5">
        <v>1500</v>
      </c>
      <c r="N186" s="5">
        <f t="shared" si="65"/>
        <v>350.56987663464065</v>
      </c>
      <c r="O186" s="5">
        <v>2000</v>
      </c>
      <c r="P186" s="5">
        <f t="shared" si="66"/>
        <v>349.98464246522889</v>
      </c>
      <c r="Q186" s="5">
        <v>2500</v>
      </c>
      <c r="R186" s="5">
        <f t="shared" si="67"/>
        <v>349.44388597763884</v>
      </c>
      <c r="S186" s="5">
        <v>3000</v>
      </c>
      <c r="T186" s="5">
        <f t="shared" si="68"/>
        <v>350.51371757673013</v>
      </c>
    </row>
    <row r="187" spans="1:20" x14ac:dyDescent="0.2">
      <c r="A187" s="5">
        <v>43200</v>
      </c>
      <c r="B187" s="5">
        <v>780</v>
      </c>
      <c r="C187" s="5">
        <v>2</v>
      </c>
      <c r="D187" s="5">
        <f t="shared" si="61"/>
        <v>7.2685185185185193E-5</v>
      </c>
      <c r="E187" s="5">
        <v>0.18</v>
      </c>
      <c r="F187" s="5">
        <v>350</v>
      </c>
      <c r="G187" s="5">
        <v>0</v>
      </c>
      <c r="H187" s="5">
        <f t="shared" si="62"/>
        <v>350.6299374726716</v>
      </c>
      <c r="I187" s="5">
        <v>500</v>
      </c>
      <c r="J187" s="5">
        <f t="shared" si="63"/>
        <v>349.71863856142221</v>
      </c>
      <c r="K187" s="5">
        <v>1000</v>
      </c>
      <c r="L187" s="5">
        <f t="shared" si="64"/>
        <v>349.62220380177411</v>
      </c>
      <c r="M187" s="5">
        <v>1500</v>
      </c>
      <c r="N187" s="5">
        <f t="shared" si="65"/>
        <v>350.6199224559756</v>
      </c>
      <c r="O187" s="5">
        <v>2000</v>
      </c>
      <c r="P187" s="5">
        <f t="shared" si="66"/>
        <v>349.82225440508853</v>
      </c>
      <c r="Q187" s="5">
        <v>2500</v>
      </c>
      <c r="R187" s="5">
        <f t="shared" si="67"/>
        <v>349.53936376695037</v>
      </c>
      <c r="S187" s="5">
        <v>3000</v>
      </c>
      <c r="T187" s="5">
        <f t="shared" si="68"/>
        <v>350.59054348023676</v>
      </c>
    </row>
    <row r="188" spans="1:20" x14ac:dyDescent="0.2">
      <c r="A188" s="5">
        <v>46800</v>
      </c>
      <c r="B188" s="5">
        <v>780</v>
      </c>
      <c r="C188" s="5">
        <v>2</v>
      </c>
      <c r="D188" s="5">
        <f t="shared" si="61"/>
        <v>7.2685185185185193E-5</v>
      </c>
      <c r="E188" s="5">
        <v>0.18</v>
      </c>
      <c r="F188" s="5">
        <v>350</v>
      </c>
      <c r="G188" s="5">
        <v>0</v>
      </c>
      <c r="H188" s="5">
        <f t="shared" si="62"/>
        <v>350.60875404481629</v>
      </c>
      <c r="I188" s="5">
        <v>500</v>
      </c>
      <c r="J188" s="5">
        <f t="shared" si="63"/>
        <v>349.58241491262424</v>
      </c>
      <c r="K188" s="5">
        <v>1000</v>
      </c>
      <c r="L188" s="5">
        <f t="shared" si="64"/>
        <v>349.76546367546791</v>
      </c>
      <c r="M188" s="5">
        <v>1500</v>
      </c>
      <c r="N188" s="5">
        <f t="shared" si="65"/>
        <v>350.62776416546927</v>
      </c>
      <c r="O188" s="5">
        <v>2000</v>
      </c>
      <c r="P188" s="5">
        <f t="shared" si="66"/>
        <v>349.67196720513584</v>
      </c>
      <c r="Q188" s="5">
        <v>2500</v>
      </c>
      <c r="R188" s="5">
        <f t="shared" si="67"/>
        <v>349.66620151573818</v>
      </c>
      <c r="S188" s="5">
        <v>3000</v>
      </c>
      <c r="T188" s="5">
        <f t="shared" si="68"/>
        <v>350.62716538266739</v>
      </c>
    </row>
    <row r="189" spans="1:20" x14ac:dyDescent="0.2">
      <c r="A189" s="5">
        <v>50400</v>
      </c>
      <c r="B189" s="5">
        <v>780</v>
      </c>
      <c r="C189" s="5">
        <v>2</v>
      </c>
      <c r="D189" s="5">
        <f t="shared" si="61"/>
        <v>7.2685185185185193E-5</v>
      </c>
      <c r="E189" s="5">
        <v>0.18</v>
      </c>
      <c r="F189" s="5">
        <v>350</v>
      </c>
      <c r="G189" s="5">
        <v>0</v>
      </c>
      <c r="H189" s="5">
        <f t="shared" si="62"/>
        <v>350.54612684678671</v>
      </c>
      <c r="I189" s="5">
        <v>500</v>
      </c>
      <c r="J189" s="5">
        <f t="shared" si="63"/>
        <v>349.47462031581654</v>
      </c>
      <c r="K189" s="5">
        <v>1000</v>
      </c>
      <c r="L189" s="5">
        <f t="shared" si="64"/>
        <v>349.92469070307908</v>
      </c>
      <c r="M189" s="5">
        <v>1500</v>
      </c>
      <c r="N189" s="5">
        <f t="shared" si="65"/>
        <v>350.59286790218249</v>
      </c>
      <c r="O189" s="5">
        <v>2000</v>
      </c>
      <c r="P189" s="5">
        <f t="shared" si="66"/>
        <v>349.54401236728529</v>
      </c>
      <c r="Q189" s="5">
        <v>2500</v>
      </c>
      <c r="R189" s="5">
        <f t="shared" si="67"/>
        <v>349.81576415281882</v>
      </c>
      <c r="S189" s="5">
        <v>3000</v>
      </c>
      <c r="T189" s="5">
        <f t="shared" si="68"/>
        <v>350.62109007724888</v>
      </c>
    </row>
    <row r="190" spans="1:20" x14ac:dyDescent="0.2">
      <c r="A190" s="5">
        <v>54000</v>
      </c>
      <c r="B190" s="5">
        <v>780</v>
      </c>
      <c r="C190" s="5">
        <v>2</v>
      </c>
      <c r="D190" s="5">
        <f t="shared" si="61"/>
        <v>7.2685185185185193E-5</v>
      </c>
      <c r="E190" s="5">
        <v>0.18</v>
      </c>
      <c r="F190" s="5">
        <v>350</v>
      </c>
      <c r="G190" s="5">
        <v>0</v>
      </c>
      <c r="H190" s="5">
        <f t="shared" si="62"/>
        <v>350.44631951711466</v>
      </c>
      <c r="I190" s="5">
        <v>500</v>
      </c>
      <c r="J190" s="5">
        <f t="shared" si="63"/>
        <v>349.40259339081473</v>
      </c>
      <c r="K190" s="5">
        <v>1000</v>
      </c>
      <c r="L190" s="5">
        <f t="shared" si="64"/>
        <v>350.08904476223961</v>
      </c>
      <c r="M190" s="5">
        <v>1500</v>
      </c>
      <c r="N190" s="5">
        <f t="shared" si="65"/>
        <v>350.51760939195719</v>
      </c>
      <c r="O190" s="5">
        <v>2000</v>
      </c>
      <c r="P190" s="5">
        <f t="shared" si="66"/>
        <v>349.44710101376705</v>
      </c>
      <c r="Q190" s="5">
        <v>2500</v>
      </c>
      <c r="R190" s="5">
        <f t="shared" si="67"/>
        <v>349.97786950427394</v>
      </c>
      <c r="S190" s="5">
        <v>3000</v>
      </c>
      <c r="T190" s="5">
        <f t="shared" si="68"/>
        <v>350.57273116872636</v>
      </c>
    </row>
    <row r="191" spans="1:20" x14ac:dyDescent="0.2">
      <c r="A191" s="5">
        <v>57600</v>
      </c>
      <c r="B191" s="5">
        <v>780</v>
      </c>
      <c r="C191" s="5">
        <v>2</v>
      </c>
      <c r="D191" s="5">
        <f t="shared" si="61"/>
        <v>7.2685185185185193E-5</v>
      </c>
      <c r="E191" s="5">
        <v>0.18</v>
      </c>
      <c r="F191" s="5">
        <v>350</v>
      </c>
      <c r="G191" s="5">
        <v>0</v>
      </c>
      <c r="H191" s="5">
        <f t="shared" si="62"/>
        <v>350.31612690516135</v>
      </c>
      <c r="I191" s="5">
        <v>500</v>
      </c>
      <c r="J191" s="5">
        <f t="shared" si="63"/>
        <v>349.37123770639437</v>
      </c>
      <c r="K191" s="5">
        <v>1000</v>
      </c>
      <c r="L191" s="5">
        <f t="shared" si="64"/>
        <v>350.24733668400177</v>
      </c>
      <c r="M191" s="5">
        <v>1500</v>
      </c>
      <c r="N191" s="5">
        <f t="shared" si="65"/>
        <v>350.40711220880149</v>
      </c>
      <c r="O191" s="5">
        <v>2000</v>
      </c>
      <c r="P191" s="5">
        <f t="shared" si="66"/>
        <v>349.38783083686218</v>
      </c>
      <c r="Q191" s="5">
        <v>2500</v>
      </c>
      <c r="R191" s="5">
        <f t="shared" si="67"/>
        <v>350.14148149241834</v>
      </c>
      <c r="S191" s="5">
        <v>3000</v>
      </c>
      <c r="T191" s="5">
        <f t="shared" si="68"/>
        <v>350.48538091529133</v>
      </c>
    </row>
    <row r="192" spans="1:20" x14ac:dyDescent="0.2">
      <c r="A192" s="5">
        <v>61200</v>
      </c>
      <c r="B192" s="5">
        <v>780</v>
      </c>
      <c r="C192" s="5">
        <v>2</v>
      </c>
      <c r="D192" s="5">
        <f t="shared" si="61"/>
        <v>7.2685185185185193E-5</v>
      </c>
      <c r="E192" s="5">
        <v>0.18</v>
      </c>
      <c r="F192" s="5">
        <v>350</v>
      </c>
      <c r="G192" s="5">
        <v>0</v>
      </c>
      <c r="H192" s="5">
        <f t="shared" si="62"/>
        <v>350.16441248006367</v>
      </c>
      <c r="I192" s="5">
        <v>500</v>
      </c>
      <c r="J192" s="5">
        <f t="shared" si="63"/>
        <v>349.38268794698149</v>
      </c>
      <c r="K192" s="5">
        <v>1000</v>
      </c>
      <c r="L192" s="5">
        <f t="shared" si="64"/>
        <v>350.38879000768856</v>
      </c>
      <c r="M192" s="5">
        <v>1500</v>
      </c>
      <c r="N192" s="5">
        <f t="shared" si="65"/>
        <v>350.26889896369875</v>
      </c>
      <c r="O192" s="5">
        <v>2000</v>
      </c>
      <c r="P192" s="5">
        <f t="shared" si="66"/>
        <v>349.37023693023571</v>
      </c>
      <c r="Q192" s="5">
        <v>2500</v>
      </c>
      <c r="R192" s="5">
        <f t="shared" si="67"/>
        <v>350.29546146824907</v>
      </c>
      <c r="S192" s="5">
        <v>3000</v>
      </c>
      <c r="T192" s="5">
        <f t="shared" si="68"/>
        <v>350.3649860927539</v>
      </c>
    </row>
    <row r="193" spans="1:20" x14ac:dyDescent="0.2">
      <c r="A193" s="5">
        <v>64800</v>
      </c>
      <c r="B193" s="5">
        <v>780</v>
      </c>
      <c r="C193" s="5">
        <v>2</v>
      </c>
      <c r="D193" s="5">
        <f t="shared" si="61"/>
        <v>7.2685185185185193E-5</v>
      </c>
      <c r="E193" s="5">
        <v>0.18</v>
      </c>
      <c r="F193" s="5">
        <v>350</v>
      </c>
      <c r="G193" s="5">
        <v>0</v>
      </c>
      <c r="H193" s="5">
        <f t="shared" si="62"/>
        <v>350.00150490874296</v>
      </c>
      <c r="I193" s="5">
        <v>500</v>
      </c>
      <c r="J193" s="5">
        <f t="shared" si="63"/>
        <v>349.43616458405654</v>
      </c>
      <c r="K193" s="5">
        <v>1000</v>
      </c>
      <c r="L193" s="5">
        <f t="shared" si="64"/>
        <v>350.50377463870404</v>
      </c>
      <c r="M193" s="5">
        <v>1500</v>
      </c>
      <c r="N193" s="5">
        <f t="shared" si="65"/>
        <v>350.11237916778691</v>
      </c>
      <c r="O193" s="5">
        <v>2000</v>
      </c>
      <c r="P193" s="5">
        <f t="shared" si="66"/>
        <v>349.3955170811202</v>
      </c>
      <c r="Q193" s="5">
        <v>2500</v>
      </c>
      <c r="R193" s="5">
        <f t="shared" si="67"/>
        <v>350.42932652691462</v>
      </c>
      <c r="S193" s="5">
        <v>3000</v>
      </c>
      <c r="T193" s="5">
        <f t="shared" si="68"/>
        <v>350.21974314005013</v>
      </c>
    </row>
    <row r="196" spans="1:20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1:20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</row>
    <row r="198" spans="1:20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20" ht="15.75" x14ac:dyDescent="0.2">
      <c r="B199" s="9"/>
      <c r="D199" s="9"/>
      <c r="F199" s="9"/>
      <c r="H199" s="9"/>
      <c r="J199" s="9"/>
      <c r="L199" s="9"/>
      <c r="N199" s="9"/>
      <c r="P199" s="9"/>
    </row>
    <row r="202" spans="1:20" ht="15.75" x14ac:dyDescent="0.2">
      <c r="E202" s="9"/>
    </row>
    <row r="214" spans="1:17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1:17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</row>
    <row r="216" spans="1:17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ht="15.75" x14ac:dyDescent="0.2">
      <c r="B217" s="9"/>
      <c r="D217" s="9"/>
      <c r="F217" s="9"/>
      <c r="H217" s="9"/>
      <c r="J217" s="9"/>
      <c r="L217" s="9"/>
      <c r="N217" s="9"/>
      <c r="P217" s="9"/>
    </row>
    <row r="220" spans="1:17" ht="15.75" x14ac:dyDescent="0.2">
      <c r="E220" s="9"/>
    </row>
    <row r="232" spans="1:17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1:17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</row>
    <row r="234" spans="1:17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ht="15.75" x14ac:dyDescent="0.2">
      <c r="B235" s="9"/>
      <c r="D235" s="9"/>
      <c r="F235" s="9"/>
      <c r="H235" s="9"/>
      <c r="J235" s="9"/>
      <c r="L235" s="9"/>
      <c r="N235" s="9"/>
      <c r="P235" s="9"/>
    </row>
    <row r="238" spans="1:17" ht="15.75" x14ac:dyDescent="0.2">
      <c r="E238" s="9"/>
    </row>
  </sheetData>
  <mergeCells count="38">
    <mergeCell ref="H234:I234"/>
    <mergeCell ref="J234:K234"/>
    <mergeCell ref="J198:K198"/>
    <mergeCell ref="A35:S35"/>
    <mergeCell ref="A13:S13"/>
    <mergeCell ref="A58:S58"/>
    <mergeCell ref="A196:P196"/>
    <mergeCell ref="B197:L197"/>
    <mergeCell ref="A81:S81"/>
    <mergeCell ref="A150:T150"/>
    <mergeCell ref="A173:T173"/>
    <mergeCell ref="A104:T104"/>
    <mergeCell ref="A127:T127"/>
    <mergeCell ref="L198:M198"/>
    <mergeCell ref="N198:O198"/>
    <mergeCell ref="P198:Q198"/>
    <mergeCell ref="L234:M234"/>
    <mergeCell ref="N234:O234"/>
    <mergeCell ref="P234:Q234"/>
    <mergeCell ref="H216:I216"/>
    <mergeCell ref="J216:K216"/>
    <mergeCell ref="B233:L233"/>
    <mergeCell ref="A232:P232"/>
    <mergeCell ref="L216:M216"/>
    <mergeCell ref="N216:O216"/>
    <mergeCell ref="P216:Q216"/>
    <mergeCell ref="B216:C216"/>
    <mergeCell ref="D216:E216"/>
    <mergeCell ref="F216:G216"/>
    <mergeCell ref="B234:C234"/>
    <mergeCell ref="D234:E234"/>
    <mergeCell ref="F234:G234"/>
    <mergeCell ref="A214:P214"/>
    <mergeCell ref="B215:L215"/>
    <mergeCell ref="B198:C198"/>
    <mergeCell ref="D198:E198"/>
    <mergeCell ref="F198:G198"/>
    <mergeCell ref="H198:I198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2015-03-13T04:54:31Z</dcterms:modified>
</cp:coreProperties>
</file>